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620" yWindow="165" windowWidth="15570" windowHeight="12465"/>
  </bookViews>
  <sheets>
    <sheet name="ДОХОДЫ БЮДЖЕТА ПИТЕРСКОГО МР" sheetId="1" r:id="rId1"/>
    <sheet name="РАСХОДЫ БЮДЖЕТА ПИТЕРСКОГО МР" sheetId="2" r:id="rId2"/>
  </sheets>
  <definedNames>
    <definedName name="_xlnm.Print_Titles" localSheetId="1">'РАСХОДЫ БЮДЖЕТА ПИТЕРСКОГО МР'!$4:$6</definedName>
    <definedName name="_xlnm.Print_Area" localSheetId="0">'ДОХОДЫ БЮДЖЕТА ПИТЕРСКОГО МР'!$A$1:$G$33</definedName>
    <definedName name="_xlnm.Print_Area" localSheetId="1">'РАСХОДЫ БЮДЖЕТА ПИТЕРСКОГО МР'!$A$1:$G$47</definedName>
  </definedNames>
  <calcPr calcId="125725"/>
</workbook>
</file>

<file path=xl/calcChain.xml><?xml version="1.0" encoding="utf-8"?>
<calcChain xmlns="http://schemas.openxmlformats.org/spreadsheetml/2006/main">
  <c r="C8" i="1"/>
  <c r="D8"/>
  <c r="D26"/>
  <c r="F44" i="2" l="1"/>
  <c r="F42"/>
  <c r="F40"/>
  <c r="F36"/>
  <c r="F33"/>
  <c r="F27"/>
  <c r="F23"/>
  <c r="F18"/>
  <c r="F16"/>
  <c r="F7"/>
  <c r="F47" l="1"/>
  <c r="C23"/>
  <c r="D7"/>
  <c r="D16"/>
  <c r="D18"/>
  <c r="D23"/>
  <c r="D27"/>
  <c r="D33"/>
  <c r="D36"/>
  <c r="D40"/>
  <c r="D42"/>
  <c r="D44"/>
  <c r="D47" l="1"/>
  <c r="G32" i="1"/>
  <c r="E32"/>
  <c r="G31"/>
  <c r="E31"/>
  <c r="E22" l="1"/>
  <c r="F19"/>
  <c r="D19"/>
  <c r="C19"/>
  <c r="D12"/>
  <c r="C12"/>
  <c r="F8"/>
  <c r="F10"/>
  <c r="D10"/>
  <c r="C10"/>
  <c r="G13"/>
  <c r="E13"/>
  <c r="E15"/>
  <c r="D16"/>
  <c r="C16"/>
  <c r="G24"/>
  <c r="G20" i="2"/>
  <c r="G14"/>
  <c r="C44"/>
  <c r="C16"/>
  <c r="G30" i="1"/>
  <c r="G9" i="2"/>
  <c r="G19" i="1" l="1"/>
  <c r="D7"/>
  <c r="C7"/>
  <c r="C42" i="2"/>
  <c r="C40"/>
  <c r="C36"/>
  <c r="C33"/>
  <c r="C27"/>
  <c r="C18"/>
  <c r="C7"/>
  <c r="C47" l="1"/>
  <c r="E36"/>
  <c r="E18"/>
  <c r="E33"/>
  <c r="E40"/>
  <c r="E44"/>
  <c r="G7"/>
  <c r="E23"/>
  <c r="E16"/>
  <c r="E27"/>
  <c r="F26" i="1"/>
  <c r="F25" s="1"/>
  <c r="D25"/>
  <c r="C26"/>
  <c r="C25" s="1"/>
  <c r="G25" l="1"/>
  <c r="E46" i="2"/>
  <c r="G45"/>
  <c r="E45"/>
  <c r="G44"/>
  <c r="G43"/>
  <c r="E43"/>
  <c r="G42"/>
  <c r="E42"/>
  <c r="G41"/>
  <c r="E41"/>
  <c r="G40"/>
  <c r="G39"/>
  <c r="E39"/>
  <c r="G38"/>
  <c r="E38"/>
  <c r="G37"/>
  <c r="E37"/>
  <c r="G36"/>
  <c r="G35"/>
  <c r="E35"/>
  <c r="G34"/>
  <c r="E34"/>
  <c r="G33"/>
  <c r="G32"/>
  <c r="E32"/>
  <c r="G31"/>
  <c r="E31"/>
  <c r="E30"/>
  <c r="G29"/>
  <c r="E29"/>
  <c r="G28"/>
  <c r="E28"/>
  <c r="G27"/>
  <c r="G26"/>
  <c r="E26"/>
  <c r="E25"/>
  <c r="E24"/>
  <c r="G23"/>
  <c r="G22"/>
  <c r="E22"/>
  <c r="G21"/>
  <c r="E21"/>
  <c r="E20"/>
  <c r="G19"/>
  <c r="E19"/>
  <c r="G18"/>
  <c r="G17"/>
  <c r="E17"/>
  <c r="G16"/>
  <c r="G15"/>
  <c r="E15"/>
  <c r="E14"/>
  <c r="G13"/>
  <c r="E13"/>
  <c r="G12"/>
  <c r="E12"/>
  <c r="G11"/>
  <c r="E11"/>
  <c r="G10"/>
  <c r="E10"/>
  <c r="E9"/>
  <c r="G8"/>
  <c r="E8"/>
  <c r="E7"/>
  <c r="G47" l="1"/>
  <c r="E47"/>
  <c r="F16" i="1" l="1"/>
  <c r="F12"/>
  <c r="F7" l="1"/>
  <c r="F6" s="1"/>
  <c r="G7" l="1"/>
  <c r="E19"/>
  <c r="D6"/>
  <c r="G29" l="1"/>
  <c r="G28"/>
  <c r="G27"/>
  <c r="G26"/>
  <c r="G23"/>
  <c r="G22"/>
  <c r="G21"/>
  <c r="G20"/>
  <c r="G18"/>
  <c r="G17"/>
  <c r="G16"/>
  <c r="G15"/>
  <c r="G14"/>
  <c r="G12"/>
  <c r="G11"/>
  <c r="G10"/>
  <c r="G9"/>
  <c r="G8"/>
  <c r="G6"/>
  <c r="F33" l="1"/>
  <c r="D33"/>
  <c r="E30"/>
  <c r="E29"/>
  <c r="E28"/>
  <c r="E27"/>
  <c r="E26"/>
  <c r="E25"/>
  <c r="E24"/>
  <c r="E23"/>
  <c r="E21"/>
  <c r="E20"/>
  <c r="E18"/>
  <c r="E17"/>
  <c r="E16"/>
  <c r="E14"/>
  <c r="E12"/>
  <c r="E9"/>
  <c r="E8"/>
  <c r="G33" l="1"/>
  <c r="E11"/>
  <c r="C6" l="1"/>
  <c r="E7"/>
  <c r="E10"/>
  <c r="C33" l="1"/>
  <c r="E33" s="1"/>
  <c r="E6"/>
</calcChain>
</file>

<file path=xl/sharedStrings.xml><?xml version="1.0" encoding="utf-8"?>
<sst xmlns="http://schemas.openxmlformats.org/spreadsheetml/2006/main" count="160" uniqueCount="150">
  <si>
    <t>ВСЕГО ДОХОДОВ:</t>
  </si>
  <si>
    <t>Иные межбюджетные трансферты</t>
  </si>
  <si>
    <t xml:space="preserve">Субвенции бюджетам субъектов Российской Федерации и муниципальных образований </t>
  </si>
  <si>
    <t>Субсидии бюджетам субъектов Российской Федерации и муниципальных образований (межбюджетные субсидии)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</si>
  <si>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</si>
  <si>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</si>
  <si>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2 02 00000 00 0000 000</t>
  </si>
  <si>
    <t>БЕЗВОЗМЕЗДНЫЕ ПОСТУПЛЕНИЯ</t>
  </si>
  <si>
    <t>2 00 00000 00 0000 000</t>
  </si>
  <si>
    <t>ПРОЧИЕ НЕНАЛОГОВЫЕ ДОХОДЫ</t>
  </si>
  <si>
    <t>1 17 00000 00 0000 000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</si>
  <si>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</si>
  <si>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</si>
  <si>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</si>
  <si>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</si>
  <si>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</si>
  <si>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</si>
  <si>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</si>
  <si>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</si>
  <si>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НЕНАЛОГОВЫЕ ДОХОДЫ</t>
  </si>
  <si>
    <t>ГОСУДАРСТВЕННАЯ ПОШЛИНА</t>
  </si>
  <si>
    <t>1 08 00000 00 0000 000</t>
  </si>
  <si>
    <t>Транспортный налог</t>
  </si>
  <si>
    <t>1 06 04000 02 0000 110</t>
  </si>
  <si>
    <t>НАЛОГИ НА ИМУЩЕСТВО</t>
  </si>
  <si>
    <t>1 06 00000 00 0000 000</t>
  </si>
  <si>
    <t>Единый сельскохозяйственный налог</t>
  </si>
  <si>
    <t>1 05 03000 01 0000 110</t>
  </si>
  <si>
    <t>НАЛОГИ НА СОВОКУПНЫЙ ДОХОД</t>
  </si>
  <si>
    <t>1 05 00000 00 0000 000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</si>
  <si>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</si>
  <si>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</si>
  <si>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</si>
  <si>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</si>
  <si>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 на доходы физических лиц</t>
  </si>
  <si>
    <t>1 01 02000 01 0000 110</t>
  </si>
  <si>
    <t>НАЛОГИ НА ПРИБЫЛЬ, ДОХОДЫ</t>
  </si>
  <si>
    <t>1 01 00000 00 0000 000</t>
  </si>
  <si>
    <t>НАЛОГОВЫЕ ДОХОДЫ</t>
  </si>
  <si>
    <t>НАЛОГОВЫЕ И НЕНАЛОГОВЫЕ ДОХОДЫ</t>
  </si>
  <si>
    <t>1 00 00000 00 0000 000</t>
  </si>
  <si>
    <t xml:space="preserve">Исполнение </t>
  </si>
  <si>
    <t xml:space="preserve">% исполнения </t>
  </si>
  <si>
    <t xml:space="preserve">Темп роста к соответствующему периоду прошлого года, % </t>
  </si>
  <si>
    <t>Наименование доходного источника</t>
  </si>
  <si>
    <t>Код бюджетной 
классификации</t>
  </si>
  <si>
    <t>тыс. рублей</t>
  </si>
  <si>
    <t>в 1,6 раза</t>
  </si>
  <si>
    <t xml:space="preserve">по разделам и подразделам классификации расходов бюджета </t>
  </si>
  <si>
    <t>Наименование разделов, подразделов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</si>
  <si>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</si>
  <si>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</si>
  <si>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</si>
  <si>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</si>
  <si>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</si>
  <si>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</si>
  <si>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</si>
  <si>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</si>
  <si>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</si>
  <si>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</si>
  <si>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</si>
  <si>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</si>
  <si>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</si>
  <si>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</si>
  <si>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</si>
  <si>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</si>
  <si>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</si>
  <si>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</si>
  <si>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</si>
  <si>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</si>
  <si>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</si>
  <si>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</si>
  <si>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</si>
  <si>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</si>
  <si>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</si>
  <si>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</si>
  <si>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</si>
  <si>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</si>
  <si>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</si>
  <si>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</si>
  <si>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</si>
  <si>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</si>
  <si>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</si>
  <si>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</si>
  <si>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</si>
  <si>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</si>
  <si>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в 4,7 раза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</si>
  <si>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</si>
  <si>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</si>
  <si>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</si>
  <si>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</si>
  <si>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</si>
  <si>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</si>
  <si>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</si>
  <si>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</si>
  <si>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</si>
  <si>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</si>
  <si>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</si>
  <si>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</si>
  <si>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в 3,3 раза</t>
  </si>
  <si>
    <t>0707</t>
  </si>
  <si>
    <t xml:space="preserve">Молодежная политика 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</si>
  <si>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</si>
  <si>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</si>
  <si>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</si>
  <si>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</si>
  <si>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</si>
  <si>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</si>
  <si>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</si>
  <si>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</si>
  <si>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</si>
  <si>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</si>
  <si>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</si>
  <si>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</si>
  <si>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</si>
  <si>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</si>
  <si>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</si>
  <si>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</si>
  <si>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</si>
  <si>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</si>
  <si>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</si>
  <si>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</si>
  <si>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</si>
  <si>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</si>
  <si>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</si>
  <si>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</si>
  <si>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</si>
  <si>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</si>
  <si>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</si>
  <si>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</si>
  <si>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</si>
  <si>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</si>
  <si>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ВСЕГО РАСХОДОВ:</t>
  </si>
  <si>
    <t xml:space="preserve">Сведения об исполнении доходов  бюджета Питерского муниципального района Саратовской области по видам доходов </t>
  </si>
  <si>
    <t>Утвержденные бюджетные 
назначения              (решение о бюджете)</t>
  </si>
  <si>
    <t xml:space="preserve">Сведения об исполнении расходов бюджета Питерского муниципального района Саратовской области </t>
  </si>
  <si>
    <t>1 05 02000 00 0000 110</t>
  </si>
  <si>
    <t>1 05 04000 00 0000 110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</si>
  <si>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</si>
  <si>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</si>
  <si>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2 02 01000 00 0000 150</t>
  </si>
  <si>
    <t>2 02 02000 00 0000 150</t>
  </si>
  <si>
    <t>2 02 03000 00 0000 150</t>
  </si>
  <si>
    <t>2 02 04000 00 0000 150</t>
  </si>
  <si>
    <t>2 07 05000 00 0000 150</t>
  </si>
  <si>
    <t>2 19 60000 00 0000 150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</si>
  <si>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</si>
  <si>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</si>
  <si>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на 1 июля 2022 года</t>
  </si>
  <si>
    <t>на 1 июля 2021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</si>
</sst>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4"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8"/>
      <color theme="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 Cyr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12" fillId="0" borderId="0"/>
    <xf numFmtId="0" fontId="20" fillId="0" borderId="0"/>
    <xf numFmtId="4" fontId="21" fillId="0" borderId="5">
      <alignment horizontal="right"/>
    </xf>
  </cellStyleXfs>
  <cellXfs count="8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3"/>
    <xf numFmtId="0" fontId="14" fillId="0" borderId="0" xfId="3" applyFont="1"/>
    <xf numFmtId="0" fontId="4" fillId="0" borderId="0" xfId="3" applyFont="1" applyFill="1" applyBorder="1" applyAlignment="1">
      <alignment horizontal="right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16" fillId="0" borderId="2" xfId="3" applyFont="1" applyBorder="1" applyAlignment="1">
      <alignment vertical="center" wrapText="1"/>
    </xf>
    <xf numFmtId="0" fontId="17" fillId="2" borderId="1" xfId="3" applyFont="1" applyFill="1" applyBorder="1" applyAlignment="1">
      <alignment horizontal="center"/>
    </xf>
    <xf numFmtId="0" fontId="17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 shrinkToFit="1"/>
    </xf>
    <xf numFmtId="0" fontId="3" fillId="2" borderId="1" xfId="3" applyFont="1" applyFill="1" applyBorder="1" applyAlignment="1">
      <alignment horizontal="left" vertical="center" wrapText="1"/>
    </xf>
    <xf numFmtId="164" fontId="3" fillId="2" borderId="1" xfId="3" applyNumberFormat="1" applyFont="1" applyFill="1" applyBorder="1" applyAlignment="1">
      <alignment horizontal="right" vertical="center" wrapText="1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left" vertical="center" wrapText="1"/>
    </xf>
    <xf numFmtId="164" fontId="4" fillId="2" borderId="1" xfId="3" applyNumberFormat="1" applyFont="1" applyFill="1" applyBorder="1" applyAlignment="1">
      <alignment horizontal="right" vertical="center" wrapText="1" shrinkToFit="1"/>
    </xf>
    <xf numFmtId="0" fontId="6" fillId="0" borderId="0" xfId="3" applyFont="1" applyAlignment="1">
      <alignment vertical="center" wrapText="1"/>
    </xf>
    <xf numFmtId="164" fontId="19" fillId="2" borderId="1" xfId="3" applyNumberFormat="1" applyFont="1" applyFill="1" applyBorder="1" applyAlignment="1">
      <alignment horizontal="right" vertical="center" wrapText="1" shrinkToFit="1"/>
    </xf>
    <xf numFmtId="49" fontId="15" fillId="2" borderId="1" xfId="3" applyNumberFormat="1" applyFont="1" applyFill="1" applyBorder="1" applyAlignment="1">
      <alignment horizontal="center" vertical="center" shrinkToFit="1"/>
    </xf>
    <xf numFmtId="164" fontId="4" fillId="2" borderId="1" xfId="3" applyNumberFormat="1" applyFont="1" applyFill="1" applyBorder="1" applyAlignment="1">
      <alignment horizontal="right" vertical="center" shrinkToFit="1"/>
    </xf>
    <xf numFmtId="0" fontId="12" fillId="4" borderId="0" xfId="3" applyFont="1" applyFill="1" applyBorder="1" applyAlignment="1">
      <alignment horizontal="left" wrapText="1"/>
    </xf>
    <xf numFmtId="0" fontId="12" fillId="0" borderId="0" xfId="3" applyBorder="1"/>
    <xf numFmtId="0" fontId="14" fillId="0" borderId="0" xfId="3" applyFont="1" applyBorder="1"/>
    <xf numFmtId="0" fontId="21" fillId="4" borderId="0" xfId="3" applyFont="1" applyFill="1" applyBorder="1" applyAlignment="1">
      <alignment wrapText="1"/>
    </xf>
    <xf numFmtId="0" fontId="22" fillId="4" borderId="0" xfId="3" applyFont="1" applyFill="1" applyBorder="1" applyAlignment="1">
      <alignment wrapText="1"/>
    </xf>
    <xf numFmtId="0" fontId="12" fillId="5" borderId="0" xfId="3" applyFont="1" applyFill="1" applyBorder="1" applyAlignment="1">
      <alignment horizontal="left" wrapText="1"/>
    </xf>
    <xf numFmtId="0" fontId="12" fillId="0" borderId="0" xfId="3" applyBorder="1" applyAlignment="1">
      <alignment vertical="top"/>
    </xf>
    <xf numFmtId="0" fontId="12" fillId="5" borderId="0" xfId="3" applyFont="1" applyFill="1" applyBorder="1" applyAlignment="1">
      <alignment horizontal="justify" vertical="top" wrapText="1"/>
    </xf>
    <xf numFmtId="164" fontId="3" fillId="2" borderId="1" xfId="3" applyNumberFormat="1" applyFont="1" applyFill="1" applyBorder="1" applyAlignment="1">
      <alignment horizontal="right" vertical="center"/>
    </xf>
    <xf numFmtId="0" fontId="12" fillId="0" borderId="0" xfId="3" applyFill="1"/>
    <xf numFmtId="0" fontId="21" fillId="0" borderId="0" xfId="3" applyFont="1" applyFill="1" applyAlignment="1"/>
    <xf numFmtId="164" fontId="21" fillId="0" borderId="0" xfId="3" applyNumberFormat="1" applyFont="1" applyFill="1"/>
    <xf numFmtId="0" fontId="21" fillId="2" borderId="0" xfId="3" applyFont="1" applyFill="1" applyAlignment="1"/>
    <xf numFmtId="164" fontId="21" fillId="0" borderId="0" xfId="3" applyNumberFormat="1" applyFont="1"/>
    <xf numFmtId="0" fontId="23" fillId="0" borderId="0" xfId="3" applyFont="1"/>
    <xf numFmtId="0" fontId="3" fillId="2" borderId="0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4" fillId="0" borderId="0" xfId="3" applyFont="1" applyFill="1" applyAlignment="1">
      <alignment horizontal="left" vertical="center" wrapText="1"/>
    </xf>
    <xf numFmtId="0" fontId="13" fillId="2" borderId="0" xfId="3" applyFont="1" applyFill="1" applyBorder="1" applyAlignment="1">
      <alignment horizontal="center" vertical="top" wrapText="1"/>
    </xf>
    <xf numFmtId="0" fontId="15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</cellXfs>
  <cellStyles count="6">
    <cellStyle name="xl60" xfId="5"/>
    <cellStyle name="Обычный" xfId="0" builtinId="0"/>
    <cellStyle name="Обычный 2" xfId="1"/>
    <cellStyle name="Обычный 2 2" xfId="4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7"/>
  <sheetViews>
    <sheetView showZeros="0" tabSelected="1" view="pageBreakPreview" zoomScale="70" zoomScaleNormal="70" zoomScaleSheetLayoutView="70" workbookViewId="0">
      <selection activeCell="F19" sqref="F19"/>
    </sheetView>
  </sheetViews>
  <sheetFormatPr defaultColWidth="9.33203125" defaultRowHeight="15"/>
  <cols>
    <col min="1" max="1" width="31.5" style="1" customWidth="1"/>
    <col min="2" max="2" width="78.5" style="1" customWidth="1"/>
    <col min="3" max="3" width="30" style="1" customWidth="1"/>
    <col min="4" max="4" width="22.83203125" style="1" customWidth="1"/>
    <col min="5" max="5" width="20.1640625" style="1" customWidth="1"/>
    <col min="6" max="6" width="27.5" style="1" customWidth="1"/>
    <col min="7" max="7" width="28.5" style="1" customWidth="1"/>
    <col min="8" max="9" width="12.33203125" style="1" customWidth="1"/>
    <col min="10" max="16384" width="9.33203125" style="1"/>
  </cols>
  <sheetData>
    <row r="1" spans="1:17" ht="45" customHeight="1">
      <c r="A1" s="62" t="s">
        <v>133</v>
      </c>
      <c r="B1" s="62"/>
      <c r="C1" s="62"/>
      <c r="D1" s="62"/>
      <c r="E1" s="62"/>
      <c r="F1" s="62"/>
      <c r="G1" s="62"/>
    </row>
    <row r="2" spans="1:17" ht="30.75" customHeight="1">
      <c r="F2" s="2"/>
      <c r="G2" s="13" t="s">
        <v>46</v>
      </c>
    </row>
    <row r="3" spans="1:17" ht="36.75" customHeight="1">
      <c r="A3" s="63" t="s">
        <v>45</v>
      </c>
      <c r="B3" s="63" t="s">
        <v>44</v>
      </c>
      <c r="C3" s="63" t="s">
        <v>148</v>
      </c>
      <c r="D3" s="63"/>
      <c r="E3" s="63"/>
      <c r="F3" s="61" t="s">
        <v>149</v>
      </c>
      <c r="G3" s="63" t="s">
        <v>43</v>
      </c>
      <c r="J3" s="66"/>
      <c r="K3" s="66"/>
      <c r="L3" s="66"/>
      <c r="M3" s="66"/>
      <c r="N3" s="66"/>
      <c r="O3" s="66"/>
      <c r="P3" s="66"/>
      <c r="Q3" s="66"/>
    </row>
    <row r="4" spans="1:17" ht="72" customHeight="1">
      <c r="A4" s="63"/>
      <c r="B4" s="63"/>
      <c r="C4" s="59" t="s">
        <v>134</v>
      </c>
      <c r="D4" s="25" t="s">
        <v>41</v>
      </c>
      <c r="E4" s="25" t="s">
        <v>42</v>
      </c>
      <c r="F4" s="25" t="s">
        <v>41</v>
      </c>
      <c r="G4" s="63"/>
      <c r="I4" s="11"/>
      <c r="J4" s="66"/>
      <c r="K4" s="66"/>
      <c r="L4" s="66"/>
      <c r="M4" s="66"/>
      <c r="N4" s="66"/>
      <c r="O4" s="66"/>
      <c r="P4" s="66"/>
      <c r="Q4" s="66"/>
    </row>
    <row r="5" spans="1:17" ht="12.75" customHeight="1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1"/>
      <c r="I5" s="11"/>
      <c r="J5" s="10"/>
      <c r="K5" s="10"/>
      <c r="L5" s="10"/>
      <c r="M5" s="10"/>
      <c r="N5" s="10"/>
      <c r="O5" s="10"/>
    </row>
    <row r="6" spans="1:17" ht="20.25" customHeight="1">
      <c r="A6" s="24" t="s">
        <v>40</v>
      </c>
      <c r="B6" s="5" t="s">
        <v>39</v>
      </c>
      <c r="C6" s="14">
        <f>C7+C19</f>
        <v>44814.400000000009</v>
      </c>
      <c r="D6" s="14">
        <f>D7+D19</f>
        <v>19512.699999999997</v>
      </c>
      <c r="E6" s="15">
        <f>D6/C6*100</f>
        <v>43.541138562604864</v>
      </c>
      <c r="F6" s="14">
        <f>F7+F19</f>
        <v>22825.7</v>
      </c>
      <c r="G6" s="14">
        <f>D6/F6*100</f>
        <v>85.485658709261912</v>
      </c>
      <c r="J6" s="67"/>
      <c r="K6" s="67"/>
      <c r="L6" s="67"/>
      <c r="M6" s="67"/>
      <c r="N6" s="67"/>
      <c r="O6" s="67"/>
      <c r="P6" s="67"/>
      <c r="Q6" s="67"/>
    </row>
    <row r="7" spans="1:17" ht="20.25" customHeight="1">
      <c r="A7" s="24"/>
      <c r="B7" s="5" t="s">
        <v>38</v>
      </c>
      <c r="C7" s="14">
        <f>C8+C10+C12+C16+C18</f>
        <v>41809.600000000006</v>
      </c>
      <c r="D7" s="14">
        <f>D8+D10+D12+D16+D18</f>
        <v>17689.599999999999</v>
      </c>
      <c r="E7" s="15">
        <f>D7/C7*100</f>
        <v>42.309900118633031</v>
      </c>
      <c r="F7" s="14">
        <f>F8+F10+F12+F16+F18</f>
        <v>21415.3</v>
      </c>
      <c r="G7" s="14">
        <f>D7/F7*100</f>
        <v>82.602625225889895</v>
      </c>
      <c r="I7" s="8"/>
      <c r="J7" s="67"/>
      <c r="K7" s="67"/>
      <c r="L7" s="67"/>
      <c r="M7" s="67"/>
      <c r="N7" s="67"/>
      <c r="O7" s="67"/>
      <c r="P7" s="67"/>
      <c r="Q7" s="67"/>
    </row>
    <row r="8" spans="1:17" ht="20.25" customHeight="1">
      <c r="A8" s="4" t="s">
        <v>37</v>
      </c>
      <c r="B8" s="3" t="s">
        <v>36</v>
      </c>
      <c r="C8" s="17">
        <f>C9</f>
        <v>18430.400000000001</v>
      </c>
      <c r="D8" s="17">
        <f>D9</f>
        <v>8987.4</v>
      </c>
      <c r="E8" s="16">
        <f t="shared" ref="E8:E33" si="0">D8/C8*100</f>
        <v>48.763998610990534</v>
      </c>
      <c r="F8" s="17">
        <f>F9</f>
        <v>8412.2999999999993</v>
      </c>
      <c r="G8" s="18">
        <f t="shared" ref="G8:G33" si="1">D8/F8*100</f>
        <v>106.83641810206484</v>
      </c>
      <c r="H8" s="7"/>
      <c r="I8" s="8"/>
      <c r="J8" s="67"/>
      <c r="K8" s="67"/>
      <c r="L8" s="67"/>
      <c r="M8" s="67"/>
      <c r="N8" s="67"/>
      <c r="O8" s="67"/>
      <c r="P8" s="67"/>
      <c r="Q8" s="67"/>
    </row>
    <row r="9" spans="1:17" ht="28.5" customHeight="1">
      <c r="A9" s="4" t="s">
        <v>35</v>
      </c>
      <c r="B9" s="3" t="s">
        <v>34</v>
      </c>
      <c r="C9" s="17">
        <v>18430.400000000001</v>
      </c>
      <c r="D9" s="18">
        <v>8987.4</v>
      </c>
      <c r="E9" s="16">
        <f t="shared" si="0"/>
        <v>48.763998610990534</v>
      </c>
      <c r="F9" s="18">
        <v>8412.2999999999993</v>
      </c>
      <c r="G9" s="18">
        <f t="shared" si="1"/>
        <v>106.83641810206484</v>
      </c>
      <c r="H9" s="7"/>
      <c r="I9" s="8"/>
      <c r="J9" s="67"/>
      <c r="K9" s="67"/>
      <c r="L9" s="67"/>
      <c r="M9" s="67"/>
      <c r="N9" s="67"/>
      <c r="O9" s="67"/>
      <c r="P9" s="67"/>
      <c r="Q9" s="67"/>
    </row>
    <row r="10" spans="1:17" ht="45" customHeight="1">
      <c r="A10" s="4" t="s">
        <v>33</v>
      </c>
      <c r="B10" s="9" t="s">
        <v>32</v>
      </c>
      <c r="C10" s="17">
        <f>C11</f>
        <v>5712.2</v>
      </c>
      <c r="D10" s="17">
        <f>D11</f>
        <v>3120</v>
      </c>
      <c r="E10" s="16">
        <f t="shared" si="0"/>
        <v>54.619936276741008</v>
      </c>
      <c r="F10" s="17">
        <f>F11</f>
        <v>6956.2</v>
      </c>
      <c r="G10" s="18">
        <f t="shared" si="1"/>
        <v>44.852074408441389</v>
      </c>
      <c r="H10" s="8"/>
      <c r="I10" s="8"/>
      <c r="J10" s="7"/>
      <c r="K10" s="7"/>
      <c r="L10" s="7"/>
      <c r="M10" s="7"/>
      <c r="N10" s="7"/>
      <c r="O10" s="7"/>
    </row>
    <row r="11" spans="1:17" ht="45" customHeight="1">
      <c r="A11" s="4" t="s">
        <v>31</v>
      </c>
      <c r="B11" s="3" t="s">
        <v>30</v>
      </c>
      <c r="C11" s="19">
        <v>5712.2</v>
      </c>
      <c r="D11" s="19">
        <v>3120</v>
      </c>
      <c r="E11" s="16">
        <f t="shared" si="0"/>
        <v>54.619936276741008</v>
      </c>
      <c r="F11" s="19">
        <v>6956.2</v>
      </c>
      <c r="G11" s="18">
        <f t="shared" si="1"/>
        <v>44.852074408441389</v>
      </c>
      <c r="J11" s="64"/>
      <c r="K11" s="64"/>
      <c r="L11" s="64"/>
      <c r="M11" s="64"/>
      <c r="N11" s="64"/>
      <c r="O11" s="64"/>
    </row>
    <row r="12" spans="1:17" ht="19.5" customHeight="1">
      <c r="A12" s="4" t="s">
        <v>29</v>
      </c>
      <c r="B12" s="3" t="s">
        <v>28</v>
      </c>
      <c r="C12" s="17">
        <f>C13+C14+C15</f>
        <v>3793.3</v>
      </c>
      <c r="D12" s="17">
        <f>D13+D14+D15</f>
        <v>3274.7</v>
      </c>
      <c r="E12" s="16">
        <f t="shared" si="0"/>
        <v>86.328526612711869</v>
      </c>
      <c r="F12" s="17">
        <f>F13+F14+F15</f>
        <v>3339.1</v>
      </c>
      <c r="G12" s="18">
        <f t="shared" si="1"/>
        <v>98.071336587703271</v>
      </c>
      <c r="J12" s="64"/>
      <c r="K12" s="64"/>
      <c r="L12" s="64"/>
      <c r="M12" s="64"/>
      <c r="N12" s="64"/>
      <c r="O12" s="64"/>
    </row>
    <row r="13" spans="1:17" ht="19.5" customHeight="1">
      <c r="A13" s="4" t="s">
        <v>136</v>
      </c>
      <c r="B13" s="3" t="s">
        <v>138</v>
      </c>
      <c r="C13" s="17">
        <v>90</v>
      </c>
      <c r="D13" s="17">
        <v>14.3</v>
      </c>
      <c r="E13" s="16">
        <f>D13/C13*100</f>
        <v>15.888888888888889</v>
      </c>
      <c r="F13" s="17">
        <v>348.5</v>
      </c>
      <c r="G13" s="18">
        <f>D13/F13*100</f>
        <v>4.1032998565279772</v>
      </c>
      <c r="J13" s="64"/>
      <c r="K13" s="64"/>
      <c r="L13" s="64"/>
      <c r="M13" s="64"/>
      <c r="N13" s="64"/>
      <c r="O13" s="64"/>
    </row>
    <row r="14" spans="1:17" ht="37.5" customHeight="1">
      <c r="A14" s="4" t="s">
        <v>137</v>
      </c>
      <c r="B14" s="3" t="s">
        <v>139</v>
      </c>
      <c r="C14" s="17">
        <v>932.9</v>
      </c>
      <c r="D14" s="17">
        <v>464.3</v>
      </c>
      <c r="E14" s="16">
        <f t="shared" si="0"/>
        <v>49.769535855933114</v>
      </c>
      <c r="F14" s="19">
        <v>377.4</v>
      </c>
      <c r="G14" s="18">
        <f t="shared" si="1"/>
        <v>123.02596714361422</v>
      </c>
      <c r="J14" s="64"/>
      <c r="K14" s="64"/>
      <c r="L14" s="64"/>
      <c r="M14" s="64"/>
      <c r="N14" s="64"/>
      <c r="O14" s="64"/>
    </row>
    <row r="15" spans="1:17" ht="29.25" customHeight="1">
      <c r="A15" s="4" t="s">
        <v>27</v>
      </c>
      <c r="B15" s="3" t="s">
        <v>26</v>
      </c>
      <c r="C15" s="19">
        <v>2770.4</v>
      </c>
      <c r="D15" s="18">
        <v>2796.1</v>
      </c>
      <c r="E15" s="16">
        <f>D15/C15*100</f>
        <v>100.92766387525268</v>
      </c>
      <c r="F15" s="23">
        <v>2613.1999999999998</v>
      </c>
      <c r="G15" s="18">
        <f t="shared" si="1"/>
        <v>106.99908158579521</v>
      </c>
      <c r="J15" s="64"/>
      <c r="K15" s="64"/>
      <c r="L15" s="64"/>
      <c r="M15" s="64"/>
      <c r="N15" s="64"/>
      <c r="O15" s="64"/>
    </row>
    <row r="16" spans="1:17" ht="29.25" customHeight="1">
      <c r="A16" s="6" t="s">
        <v>25</v>
      </c>
      <c r="B16" s="3" t="s">
        <v>24</v>
      </c>
      <c r="C16" s="17">
        <f>C17</f>
        <v>12303.4</v>
      </c>
      <c r="D16" s="17">
        <f>D17</f>
        <v>1716.4</v>
      </c>
      <c r="E16" s="16">
        <f t="shared" si="0"/>
        <v>13.950615277077883</v>
      </c>
      <c r="F16" s="17">
        <f>F17</f>
        <v>1871.7</v>
      </c>
      <c r="G16" s="18">
        <f t="shared" si="1"/>
        <v>91.702730138376879</v>
      </c>
    </row>
    <row r="17" spans="1:7" ht="25.5" customHeight="1">
      <c r="A17" s="4" t="s">
        <v>23</v>
      </c>
      <c r="B17" s="3" t="s">
        <v>22</v>
      </c>
      <c r="C17" s="19">
        <v>12303.4</v>
      </c>
      <c r="D17" s="23">
        <v>1716.4</v>
      </c>
      <c r="E17" s="16">
        <f t="shared" si="0"/>
        <v>13.950615277077883</v>
      </c>
      <c r="F17" s="23">
        <v>1871.7</v>
      </c>
      <c r="G17" s="18">
        <f t="shared" si="1"/>
        <v>91.702730138376879</v>
      </c>
    </row>
    <row r="18" spans="1:7" ht="21.75" customHeight="1">
      <c r="A18" s="4" t="s">
        <v>21</v>
      </c>
      <c r="B18" s="3" t="s">
        <v>20</v>
      </c>
      <c r="C18" s="19">
        <v>1570.3</v>
      </c>
      <c r="D18" s="18">
        <v>591.1</v>
      </c>
      <c r="E18" s="16">
        <f t="shared" si="0"/>
        <v>37.642488696427435</v>
      </c>
      <c r="F18" s="18">
        <v>836</v>
      </c>
      <c r="G18" s="18">
        <f t="shared" si="1"/>
        <v>70.705741626794264</v>
      </c>
    </row>
    <row r="19" spans="1:7" ht="24.75" customHeight="1">
      <c r="A19" s="4"/>
      <c r="B19" s="5" t="s">
        <v>19</v>
      </c>
      <c r="C19" s="20">
        <f>C20+C21+C22+C23+C24</f>
        <v>3004.8</v>
      </c>
      <c r="D19" s="20">
        <f>D20+D21+D22+D23+D24</f>
        <v>1823.1</v>
      </c>
      <c r="E19" s="15">
        <f t="shared" si="0"/>
        <v>60.672923322683701</v>
      </c>
      <c r="F19" s="20">
        <f>F20+F21+F22+F23+F24</f>
        <v>1410.4</v>
      </c>
      <c r="G19" s="14">
        <f>D19/F19*100</f>
        <v>129.26120249574586</v>
      </c>
    </row>
    <row r="20" spans="1:7" ht="51" customHeight="1">
      <c r="A20" s="4" t="s">
        <v>18</v>
      </c>
      <c r="B20" s="3" t="s">
        <v>17</v>
      </c>
      <c r="C20" s="19">
        <v>2330</v>
      </c>
      <c r="D20" s="21">
        <v>1412.3</v>
      </c>
      <c r="E20" s="16">
        <f t="shared" si="0"/>
        <v>60.613733905579394</v>
      </c>
      <c r="F20" s="19">
        <v>1006.2</v>
      </c>
      <c r="G20" s="18">
        <f t="shared" si="1"/>
        <v>140.35976942953684</v>
      </c>
    </row>
    <row r="21" spans="1:7" ht="26.25" customHeight="1">
      <c r="A21" s="4" t="s">
        <v>16</v>
      </c>
      <c r="B21" s="3" t="s">
        <v>15</v>
      </c>
      <c r="C21" s="19">
        <v>1</v>
      </c>
      <c r="D21" s="21">
        <v>0.8</v>
      </c>
      <c r="E21" s="16">
        <f t="shared" si="0"/>
        <v>80</v>
      </c>
      <c r="F21" s="19">
        <v>0.9</v>
      </c>
      <c r="G21" s="18">
        <f t="shared" si="1"/>
        <v>88.8888888888889</v>
      </c>
    </row>
    <row r="22" spans="1:7" ht="37.5" customHeight="1">
      <c r="A22" s="4" t="s">
        <v>14</v>
      </c>
      <c r="B22" s="3" t="s">
        <v>13</v>
      </c>
      <c r="C22" s="19">
        <v>310</v>
      </c>
      <c r="D22" s="21">
        <v>198.5</v>
      </c>
      <c r="E22" s="16">
        <f>D22/C22*100</f>
        <v>64.032258064516128</v>
      </c>
      <c r="F22" s="19">
        <v>177.6</v>
      </c>
      <c r="G22" s="18">
        <f t="shared" si="1"/>
        <v>111.76801801801801</v>
      </c>
    </row>
    <row r="23" spans="1:7" ht="24.75" customHeight="1">
      <c r="A23" s="4" t="s">
        <v>12</v>
      </c>
      <c r="B23" s="3" t="s">
        <v>11</v>
      </c>
      <c r="C23" s="19">
        <v>363.8</v>
      </c>
      <c r="D23" s="21">
        <v>211.7</v>
      </c>
      <c r="E23" s="16">
        <f t="shared" si="0"/>
        <v>58.191313908741058</v>
      </c>
      <c r="F23" s="19">
        <v>225.5</v>
      </c>
      <c r="G23" s="18">
        <f t="shared" si="1"/>
        <v>93.880266075388022</v>
      </c>
    </row>
    <row r="24" spans="1:7" ht="27" customHeight="1">
      <c r="A24" s="4" t="s">
        <v>10</v>
      </c>
      <c r="B24" s="3" t="s">
        <v>9</v>
      </c>
      <c r="C24" s="17">
        <v>0</v>
      </c>
      <c r="D24" s="21">
        <v>-0.2</v>
      </c>
      <c r="E24" s="16" t="e">
        <f t="shared" si="0"/>
        <v>#DIV/0!</v>
      </c>
      <c r="F24" s="19">
        <v>0.2</v>
      </c>
      <c r="G24" s="18">
        <f t="shared" si="1"/>
        <v>-100</v>
      </c>
    </row>
    <row r="25" spans="1:7" ht="20.25" customHeight="1">
      <c r="A25" s="24" t="s">
        <v>8</v>
      </c>
      <c r="B25" s="5" t="s">
        <v>7</v>
      </c>
      <c r="C25" s="14">
        <f>C26+C31+C32</f>
        <v>368297.89999999997</v>
      </c>
      <c r="D25" s="14">
        <f>D26+D31+D32</f>
        <v>188534</v>
      </c>
      <c r="E25" s="15">
        <f t="shared" si="0"/>
        <v>51.190625849346418</v>
      </c>
      <c r="F25" s="14">
        <f>F26+F31+F32</f>
        <v>172904.8</v>
      </c>
      <c r="G25" s="14">
        <f t="shared" si="1"/>
        <v>109.03919382226522</v>
      </c>
    </row>
    <row r="26" spans="1:7" ht="31.5">
      <c r="A26" s="4" t="s">
        <v>6</v>
      </c>
      <c r="B26" s="3" t="s">
        <v>5</v>
      </c>
      <c r="C26" s="18">
        <f>C27+C28+C29+C30</f>
        <v>368347.6</v>
      </c>
      <c r="D26" s="18">
        <f>D27+D28+D29+D30</f>
        <v>188583.7</v>
      </c>
      <c r="E26" s="16">
        <f t="shared" si="0"/>
        <v>51.197211546919277</v>
      </c>
      <c r="F26" s="18">
        <f>F27+F28+F29+F30</f>
        <v>172904.8</v>
      </c>
      <c r="G26" s="18">
        <f t="shared" si="1"/>
        <v>109.06793796354989</v>
      </c>
    </row>
    <row r="27" spans="1:7" ht="35.25" customHeight="1">
      <c r="A27" s="4" t="s">
        <v>140</v>
      </c>
      <c r="B27" s="3" t="s">
        <v>4</v>
      </c>
      <c r="C27" s="18">
        <v>121555.9</v>
      </c>
      <c r="D27" s="18">
        <v>60778.6</v>
      </c>
      <c r="E27" s="16">
        <f t="shared" si="0"/>
        <v>50.000534733402489</v>
      </c>
      <c r="F27" s="18">
        <v>53192.9</v>
      </c>
      <c r="G27" s="18">
        <f t="shared" si="1"/>
        <v>114.2607378052334</v>
      </c>
    </row>
    <row r="28" spans="1:7" ht="44.25" customHeight="1">
      <c r="A28" s="4" t="s">
        <v>141</v>
      </c>
      <c r="B28" s="3" t="s">
        <v>3</v>
      </c>
      <c r="C28" s="18">
        <v>40523</v>
      </c>
      <c r="D28" s="18">
        <v>19037.099999999999</v>
      </c>
      <c r="E28" s="16">
        <f t="shared" si="0"/>
        <v>46.978506033610543</v>
      </c>
      <c r="F28" s="18">
        <v>10522.9</v>
      </c>
      <c r="G28" s="18">
        <f t="shared" si="1"/>
        <v>180.91115567001492</v>
      </c>
    </row>
    <row r="29" spans="1:7" ht="31.5">
      <c r="A29" s="4" t="s">
        <v>142</v>
      </c>
      <c r="B29" s="3" t="s">
        <v>2</v>
      </c>
      <c r="C29" s="18">
        <v>203029.8</v>
      </c>
      <c r="D29" s="18">
        <v>106669</v>
      </c>
      <c r="E29" s="16">
        <f t="shared" si="0"/>
        <v>52.538592856812159</v>
      </c>
      <c r="F29" s="18">
        <v>101159.7</v>
      </c>
      <c r="G29" s="18">
        <f t="shared" si="1"/>
        <v>105.44614110164423</v>
      </c>
    </row>
    <row r="30" spans="1:7" ht="24.75" customHeight="1">
      <c r="A30" s="4" t="s">
        <v>143</v>
      </c>
      <c r="B30" s="3" t="s">
        <v>1</v>
      </c>
      <c r="C30" s="18">
        <v>3238.9</v>
      </c>
      <c r="D30" s="18">
        <v>2099</v>
      </c>
      <c r="E30" s="16">
        <f t="shared" si="0"/>
        <v>64.805952638241379</v>
      </c>
      <c r="F30" s="18">
        <v>8029.3</v>
      </c>
      <c r="G30" s="18">
        <f t="shared" si="1"/>
        <v>26.141755819311769</v>
      </c>
    </row>
    <row r="31" spans="1:7" ht="24.75" customHeight="1">
      <c r="A31" s="4" t="s">
        <v>144</v>
      </c>
      <c r="B31" s="3" t="s">
        <v>146</v>
      </c>
      <c r="C31" s="18"/>
      <c r="D31" s="18"/>
      <c r="E31" s="16" t="e">
        <f t="shared" si="0"/>
        <v>#DIV/0!</v>
      </c>
      <c r="F31" s="18">
        <v>0</v>
      </c>
      <c r="G31" s="18" t="e">
        <f t="shared" si="1"/>
        <v>#DIV/0!</v>
      </c>
    </row>
    <row r="32" spans="1:7" ht="60.6" customHeight="1">
      <c r="A32" s="4" t="s">
        <v>145</v>
      </c>
      <c r="B32" s="3" t="s">
        <v>147</v>
      </c>
      <c r="C32" s="18">
        <v>-49.7</v>
      </c>
      <c r="D32" s="18">
        <v>-49.7</v>
      </c>
      <c r="E32" s="16">
        <f t="shared" si="0"/>
        <v>100</v>
      </c>
      <c r="F32" s="18">
        <v>0</v>
      </c>
      <c r="G32" s="18" t="e">
        <f t="shared" si="1"/>
        <v>#DIV/0!</v>
      </c>
    </row>
    <row r="33" spans="1:7" ht="22.5" customHeight="1">
      <c r="A33" s="65" t="s">
        <v>0</v>
      </c>
      <c r="B33" s="65"/>
      <c r="C33" s="15">
        <f>C6+C25</f>
        <v>413112.3</v>
      </c>
      <c r="D33" s="15">
        <f>D6+D25</f>
        <v>208046.7</v>
      </c>
      <c r="E33" s="15">
        <f t="shared" si="0"/>
        <v>50.360809881477749</v>
      </c>
      <c r="F33" s="22">
        <f>F6+F25</f>
        <v>195730.5</v>
      </c>
      <c r="G33" s="14">
        <f t="shared" si="1"/>
        <v>106.29242759815153</v>
      </c>
    </row>
    <row r="35" spans="1:7" ht="30.75" customHeight="1">
      <c r="A35" s="68"/>
      <c r="B35" s="68"/>
      <c r="C35" s="68"/>
      <c r="D35" s="68"/>
      <c r="E35" s="68"/>
      <c r="F35" s="68"/>
      <c r="G35" s="68"/>
    </row>
    <row r="37" spans="1:7">
      <c r="B37" s="2"/>
    </row>
  </sheetData>
  <mergeCells count="10">
    <mergeCell ref="J11:O15"/>
    <mergeCell ref="A33:B33"/>
    <mergeCell ref="J3:Q4"/>
    <mergeCell ref="J6:Q9"/>
    <mergeCell ref="A35:G35"/>
    <mergeCell ref="A1:G1"/>
    <mergeCell ref="A3:A4"/>
    <mergeCell ref="B3:B4"/>
    <mergeCell ref="C3:E3"/>
    <mergeCell ref="G3:G4"/>
  </mergeCells>
  <pageMargins left="0.31496062992125984" right="0.19685039370078741" top="0.74803149606299213" bottom="0.74803149606299213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view="pageBreakPreview" zoomScale="85" zoomScaleNormal="44" zoomScaleSheetLayoutView="8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29" sqref="D29"/>
    </sheetView>
  </sheetViews>
  <sheetFormatPr defaultRowHeight="11.25"/>
  <cols>
    <col min="1" max="1" width="22" style="26" customWidth="1"/>
    <col min="2" max="2" width="64.5" style="55" customWidth="1"/>
    <col min="3" max="3" width="28.83203125" style="55" customWidth="1"/>
    <col min="4" max="4" width="18.6640625" style="55" customWidth="1"/>
    <col min="5" max="5" width="17.83203125" style="56" customWidth="1"/>
    <col min="6" max="6" width="19.6640625" style="26" customWidth="1"/>
    <col min="7" max="7" width="27.1640625" style="26" customWidth="1"/>
    <col min="8" max="8" width="17.1640625" style="26" customWidth="1"/>
    <col min="9" max="9" width="20" style="26" customWidth="1"/>
    <col min="10" max="10" width="14.33203125" style="26" customWidth="1"/>
    <col min="11" max="11" width="12.5" style="26" customWidth="1"/>
    <col min="12" max="14" width="9.33203125" style="26"/>
    <col min="15" max="15" width="16.33203125" style="26" customWidth="1"/>
    <col min="16" max="256" width="9.33203125" style="26"/>
    <col min="257" max="257" width="22" style="26" customWidth="1"/>
    <col min="258" max="258" width="62.6640625" style="26" customWidth="1"/>
    <col min="259" max="259" width="23.6640625" style="26" customWidth="1"/>
    <col min="260" max="260" width="18.6640625" style="26" customWidth="1"/>
    <col min="261" max="261" width="16.83203125" style="26" customWidth="1"/>
    <col min="262" max="262" width="19.6640625" style="26" customWidth="1"/>
    <col min="263" max="263" width="25" style="26" customWidth="1"/>
    <col min="264" max="264" width="17.1640625" style="26" customWidth="1"/>
    <col min="265" max="265" width="20" style="26" customWidth="1"/>
    <col min="266" max="266" width="14.33203125" style="26" customWidth="1"/>
    <col min="267" max="267" width="12.5" style="26" customWidth="1"/>
    <col min="268" max="270" width="9.33203125" style="26"/>
    <col min="271" max="271" width="16.33203125" style="26" customWidth="1"/>
    <col min="272" max="512" width="9.33203125" style="26"/>
    <col min="513" max="513" width="22" style="26" customWidth="1"/>
    <col min="514" max="514" width="62.6640625" style="26" customWidth="1"/>
    <col min="515" max="515" width="23.6640625" style="26" customWidth="1"/>
    <col min="516" max="516" width="18.6640625" style="26" customWidth="1"/>
    <col min="517" max="517" width="16.83203125" style="26" customWidth="1"/>
    <col min="518" max="518" width="19.6640625" style="26" customWidth="1"/>
    <col min="519" max="519" width="25" style="26" customWidth="1"/>
    <col min="520" max="520" width="17.1640625" style="26" customWidth="1"/>
    <col min="521" max="521" width="20" style="26" customWidth="1"/>
    <col min="522" max="522" width="14.33203125" style="26" customWidth="1"/>
    <col min="523" max="523" width="12.5" style="26" customWidth="1"/>
    <col min="524" max="526" width="9.33203125" style="26"/>
    <col min="527" max="527" width="16.33203125" style="26" customWidth="1"/>
    <col min="528" max="768" width="9.33203125" style="26"/>
    <col min="769" max="769" width="22" style="26" customWidth="1"/>
    <col min="770" max="770" width="62.6640625" style="26" customWidth="1"/>
    <col min="771" max="771" width="23.6640625" style="26" customWidth="1"/>
    <col min="772" max="772" width="18.6640625" style="26" customWidth="1"/>
    <col min="773" max="773" width="16.83203125" style="26" customWidth="1"/>
    <col min="774" max="774" width="19.6640625" style="26" customWidth="1"/>
    <col min="775" max="775" width="25" style="26" customWidth="1"/>
    <col min="776" max="776" width="17.1640625" style="26" customWidth="1"/>
    <col min="777" max="777" width="20" style="26" customWidth="1"/>
    <col min="778" max="778" width="14.33203125" style="26" customWidth="1"/>
    <col min="779" max="779" width="12.5" style="26" customWidth="1"/>
    <col min="780" max="782" width="9.33203125" style="26"/>
    <col min="783" max="783" width="16.33203125" style="26" customWidth="1"/>
    <col min="784" max="1024" width="9.33203125" style="26"/>
    <col min="1025" max="1025" width="22" style="26" customWidth="1"/>
    <col min="1026" max="1026" width="62.6640625" style="26" customWidth="1"/>
    <col min="1027" max="1027" width="23.6640625" style="26" customWidth="1"/>
    <col min="1028" max="1028" width="18.6640625" style="26" customWidth="1"/>
    <col min="1029" max="1029" width="16.83203125" style="26" customWidth="1"/>
    <col min="1030" max="1030" width="19.6640625" style="26" customWidth="1"/>
    <col min="1031" max="1031" width="25" style="26" customWidth="1"/>
    <col min="1032" max="1032" width="17.1640625" style="26" customWidth="1"/>
    <col min="1033" max="1033" width="20" style="26" customWidth="1"/>
    <col min="1034" max="1034" width="14.33203125" style="26" customWidth="1"/>
    <col min="1035" max="1035" width="12.5" style="26" customWidth="1"/>
    <col min="1036" max="1038" width="9.33203125" style="26"/>
    <col min="1039" max="1039" width="16.33203125" style="26" customWidth="1"/>
    <col min="1040" max="1280" width="9.33203125" style="26"/>
    <col min="1281" max="1281" width="22" style="26" customWidth="1"/>
    <col min="1282" max="1282" width="62.6640625" style="26" customWidth="1"/>
    <col min="1283" max="1283" width="23.6640625" style="26" customWidth="1"/>
    <col min="1284" max="1284" width="18.6640625" style="26" customWidth="1"/>
    <col min="1285" max="1285" width="16.83203125" style="26" customWidth="1"/>
    <col min="1286" max="1286" width="19.6640625" style="26" customWidth="1"/>
    <col min="1287" max="1287" width="25" style="26" customWidth="1"/>
    <col min="1288" max="1288" width="17.1640625" style="26" customWidth="1"/>
    <col min="1289" max="1289" width="20" style="26" customWidth="1"/>
    <col min="1290" max="1290" width="14.33203125" style="26" customWidth="1"/>
    <col min="1291" max="1291" width="12.5" style="26" customWidth="1"/>
    <col min="1292" max="1294" width="9.33203125" style="26"/>
    <col min="1295" max="1295" width="16.33203125" style="26" customWidth="1"/>
    <col min="1296" max="1536" width="9.33203125" style="26"/>
    <col min="1537" max="1537" width="22" style="26" customWidth="1"/>
    <col min="1538" max="1538" width="62.6640625" style="26" customWidth="1"/>
    <col min="1539" max="1539" width="23.6640625" style="26" customWidth="1"/>
    <col min="1540" max="1540" width="18.6640625" style="26" customWidth="1"/>
    <col min="1541" max="1541" width="16.83203125" style="26" customWidth="1"/>
    <col min="1542" max="1542" width="19.6640625" style="26" customWidth="1"/>
    <col min="1543" max="1543" width="25" style="26" customWidth="1"/>
    <col min="1544" max="1544" width="17.1640625" style="26" customWidth="1"/>
    <col min="1545" max="1545" width="20" style="26" customWidth="1"/>
    <col min="1546" max="1546" width="14.33203125" style="26" customWidth="1"/>
    <col min="1547" max="1547" width="12.5" style="26" customWidth="1"/>
    <col min="1548" max="1550" width="9.33203125" style="26"/>
    <col min="1551" max="1551" width="16.33203125" style="26" customWidth="1"/>
    <col min="1552" max="1792" width="9.33203125" style="26"/>
    <col min="1793" max="1793" width="22" style="26" customWidth="1"/>
    <col min="1794" max="1794" width="62.6640625" style="26" customWidth="1"/>
    <col min="1795" max="1795" width="23.6640625" style="26" customWidth="1"/>
    <col min="1796" max="1796" width="18.6640625" style="26" customWidth="1"/>
    <col min="1797" max="1797" width="16.83203125" style="26" customWidth="1"/>
    <col min="1798" max="1798" width="19.6640625" style="26" customWidth="1"/>
    <col min="1799" max="1799" width="25" style="26" customWidth="1"/>
    <col min="1800" max="1800" width="17.1640625" style="26" customWidth="1"/>
    <col min="1801" max="1801" width="20" style="26" customWidth="1"/>
    <col min="1802" max="1802" width="14.33203125" style="26" customWidth="1"/>
    <col min="1803" max="1803" width="12.5" style="26" customWidth="1"/>
    <col min="1804" max="1806" width="9.33203125" style="26"/>
    <col min="1807" max="1807" width="16.33203125" style="26" customWidth="1"/>
    <col min="1808" max="2048" width="9.33203125" style="26"/>
    <col min="2049" max="2049" width="22" style="26" customWidth="1"/>
    <col min="2050" max="2050" width="62.6640625" style="26" customWidth="1"/>
    <col min="2051" max="2051" width="23.6640625" style="26" customWidth="1"/>
    <col min="2052" max="2052" width="18.6640625" style="26" customWidth="1"/>
    <col min="2053" max="2053" width="16.83203125" style="26" customWidth="1"/>
    <col min="2054" max="2054" width="19.6640625" style="26" customWidth="1"/>
    <col min="2055" max="2055" width="25" style="26" customWidth="1"/>
    <col min="2056" max="2056" width="17.1640625" style="26" customWidth="1"/>
    <col min="2057" max="2057" width="20" style="26" customWidth="1"/>
    <col min="2058" max="2058" width="14.33203125" style="26" customWidth="1"/>
    <col min="2059" max="2059" width="12.5" style="26" customWidth="1"/>
    <col min="2060" max="2062" width="9.33203125" style="26"/>
    <col min="2063" max="2063" width="16.33203125" style="26" customWidth="1"/>
    <col min="2064" max="2304" width="9.33203125" style="26"/>
    <col min="2305" max="2305" width="22" style="26" customWidth="1"/>
    <col min="2306" max="2306" width="62.6640625" style="26" customWidth="1"/>
    <col min="2307" max="2307" width="23.6640625" style="26" customWidth="1"/>
    <col min="2308" max="2308" width="18.6640625" style="26" customWidth="1"/>
    <col min="2309" max="2309" width="16.83203125" style="26" customWidth="1"/>
    <col min="2310" max="2310" width="19.6640625" style="26" customWidth="1"/>
    <col min="2311" max="2311" width="25" style="26" customWidth="1"/>
    <col min="2312" max="2312" width="17.1640625" style="26" customWidth="1"/>
    <col min="2313" max="2313" width="20" style="26" customWidth="1"/>
    <col min="2314" max="2314" width="14.33203125" style="26" customWidth="1"/>
    <col min="2315" max="2315" width="12.5" style="26" customWidth="1"/>
    <col min="2316" max="2318" width="9.33203125" style="26"/>
    <col min="2319" max="2319" width="16.33203125" style="26" customWidth="1"/>
    <col min="2320" max="2560" width="9.33203125" style="26"/>
    <col min="2561" max="2561" width="22" style="26" customWidth="1"/>
    <col min="2562" max="2562" width="62.6640625" style="26" customWidth="1"/>
    <col min="2563" max="2563" width="23.6640625" style="26" customWidth="1"/>
    <col min="2564" max="2564" width="18.6640625" style="26" customWidth="1"/>
    <col min="2565" max="2565" width="16.83203125" style="26" customWidth="1"/>
    <col min="2566" max="2566" width="19.6640625" style="26" customWidth="1"/>
    <col min="2567" max="2567" width="25" style="26" customWidth="1"/>
    <col min="2568" max="2568" width="17.1640625" style="26" customWidth="1"/>
    <col min="2569" max="2569" width="20" style="26" customWidth="1"/>
    <col min="2570" max="2570" width="14.33203125" style="26" customWidth="1"/>
    <col min="2571" max="2571" width="12.5" style="26" customWidth="1"/>
    <col min="2572" max="2574" width="9.33203125" style="26"/>
    <col min="2575" max="2575" width="16.33203125" style="26" customWidth="1"/>
    <col min="2576" max="2816" width="9.33203125" style="26"/>
    <col min="2817" max="2817" width="22" style="26" customWidth="1"/>
    <col min="2818" max="2818" width="62.6640625" style="26" customWidth="1"/>
    <col min="2819" max="2819" width="23.6640625" style="26" customWidth="1"/>
    <col min="2820" max="2820" width="18.6640625" style="26" customWidth="1"/>
    <col min="2821" max="2821" width="16.83203125" style="26" customWidth="1"/>
    <col min="2822" max="2822" width="19.6640625" style="26" customWidth="1"/>
    <col min="2823" max="2823" width="25" style="26" customWidth="1"/>
    <col min="2824" max="2824" width="17.1640625" style="26" customWidth="1"/>
    <col min="2825" max="2825" width="20" style="26" customWidth="1"/>
    <col min="2826" max="2826" width="14.33203125" style="26" customWidth="1"/>
    <col min="2827" max="2827" width="12.5" style="26" customWidth="1"/>
    <col min="2828" max="2830" width="9.33203125" style="26"/>
    <col min="2831" max="2831" width="16.33203125" style="26" customWidth="1"/>
    <col min="2832" max="3072" width="9.33203125" style="26"/>
    <col min="3073" max="3073" width="22" style="26" customWidth="1"/>
    <col min="3074" max="3074" width="62.6640625" style="26" customWidth="1"/>
    <col min="3075" max="3075" width="23.6640625" style="26" customWidth="1"/>
    <col min="3076" max="3076" width="18.6640625" style="26" customWidth="1"/>
    <col min="3077" max="3077" width="16.83203125" style="26" customWidth="1"/>
    <col min="3078" max="3078" width="19.6640625" style="26" customWidth="1"/>
    <col min="3079" max="3079" width="25" style="26" customWidth="1"/>
    <col min="3080" max="3080" width="17.1640625" style="26" customWidth="1"/>
    <col min="3081" max="3081" width="20" style="26" customWidth="1"/>
    <col min="3082" max="3082" width="14.33203125" style="26" customWidth="1"/>
    <col min="3083" max="3083" width="12.5" style="26" customWidth="1"/>
    <col min="3084" max="3086" width="9.33203125" style="26"/>
    <col min="3087" max="3087" width="16.33203125" style="26" customWidth="1"/>
    <col min="3088" max="3328" width="9.33203125" style="26"/>
    <col min="3329" max="3329" width="22" style="26" customWidth="1"/>
    <col min="3330" max="3330" width="62.6640625" style="26" customWidth="1"/>
    <col min="3331" max="3331" width="23.6640625" style="26" customWidth="1"/>
    <col min="3332" max="3332" width="18.6640625" style="26" customWidth="1"/>
    <col min="3333" max="3333" width="16.83203125" style="26" customWidth="1"/>
    <col min="3334" max="3334" width="19.6640625" style="26" customWidth="1"/>
    <col min="3335" max="3335" width="25" style="26" customWidth="1"/>
    <col min="3336" max="3336" width="17.1640625" style="26" customWidth="1"/>
    <col min="3337" max="3337" width="20" style="26" customWidth="1"/>
    <col min="3338" max="3338" width="14.33203125" style="26" customWidth="1"/>
    <col min="3339" max="3339" width="12.5" style="26" customWidth="1"/>
    <col min="3340" max="3342" width="9.33203125" style="26"/>
    <col min="3343" max="3343" width="16.33203125" style="26" customWidth="1"/>
    <col min="3344" max="3584" width="9.33203125" style="26"/>
    <col min="3585" max="3585" width="22" style="26" customWidth="1"/>
    <col min="3586" max="3586" width="62.6640625" style="26" customWidth="1"/>
    <col min="3587" max="3587" width="23.6640625" style="26" customWidth="1"/>
    <col min="3588" max="3588" width="18.6640625" style="26" customWidth="1"/>
    <col min="3589" max="3589" width="16.83203125" style="26" customWidth="1"/>
    <col min="3590" max="3590" width="19.6640625" style="26" customWidth="1"/>
    <col min="3591" max="3591" width="25" style="26" customWidth="1"/>
    <col min="3592" max="3592" width="17.1640625" style="26" customWidth="1"/>
    <col min="3593" max="3593" width="20" style="26" customWidth="1"/>
    <col min="3594" max="3594" width="14.33203125" style="26" customWidth="1"/>
    <col min="3595" max="3595" width="12.5" style="26" customWidth="1"/>
    <col min="3596" max="3598" width="9.33203125" style="26"/>
    <col min="3599" max="3599" width="16.33203125" style="26" customWidth="1"/>
    <col min="3600" max="3840" width="9.33203125" style="26"/>
    <col min="3841" max="3841" width="22" style="26" customWidth="1"/>
    <col min="3842" max="3842" width="62.6640625" style="26" customWidth="1"/>
    <col min="3843" max="3843" width="23.6640625" style="26" customWidth="1"/>
    <col min="3844" max="3844" width="18.6640625" style="26" customWidth="1"/>
    <col min="3845" max="3845" width="16.83203125" style="26" customWidth="1"/>
    <col min="3846" max="3846" width="19.6640625" style="26" customWidth="1"/>
    <col min="3847" max="3847" width="25" style="26" customWidth="1"/>
    <col min="3848" max="3848" width="17.1640625" style="26" customWidth="1"/>
    <col min="3849" max="3849" width="20" style="26" customWidth="1"/>
    <col min="3850" max="3850" width="14.33203125" style="26" customWidth="1"/>
    <col min="3851" max="3851" width="12.5" style="26" customWidth="1"/>
    <col min="3852" max="3854" width="9.33203125" style="26"/>
    <col min="3855" max="3855" width="16.33203125" style="26" customWidth="1"/>
    <col min="3856" max="4096" width="9.33203125" style="26"/>
    <col min="4097" max="4097" width="22" style="26" customWidth="1"/>
    <col min="4098" max="4098" width="62.6640625" style="26" customWidth="1"/>
    <col min="4099" max="4099" width="23.6640625" style="26" customWidth="1"/>
    <col min="4100" max="4100" width="18.6640625" style="26" customWidth="1"/>
    <col min="4101" max="4101" width="16.83203125" style="26" customWidth="1"/>
    <col min="4102" max="4102" width="19.6640625" style="26" customWidth="1"/>
    <col min="4103" max="4103" width="25" style="26" customWidth="1"/>
    <col min="4104" max="4104" width="17.1640625" style="26" customWidth="1"/>
    <col min="4105" max="4105" width="20" style="26" customWidth="1"/>
    <col min="4106" max="4106" width="14.33203125" style="26" customWidth="1"/>
    <col min="4107" max="4107" width="12.5" style="26" customWidth="1"/>
    <col min="4108" max="4110" width="9.33203125" style="26"/>
    <col min="4111" max="4111" width="16.33203125" style="26" customWidth="1"/>
    <col min="4112" max="4352" width="9.33203125" style="26"/>
    <col min="4353" max="4353" width="22" style="26" customWidth="1"/>
    <col min="4354" max="4354" width="62.6640625" style="26" customWidth="1"/>
    <col min="4355" max="4355" width="23.6640625" style="26" customWidth="1"/>
    <col min="4356" max="4356" width="18.6640625" style="26" customWidth="1"/>
    <col min="4357" max="4357" width="16.83203125" style="26" customWidth="1"/>
    <col min="4358" max="4358" width="19.6640625" style="26" customWidth="1"/>
    <col min="4359" max="4359" width="25" style="26" customWidth="1"/>
    <col min="4360" max="4360" width="17.1640625" style="26" customWidth="1"/>
    <col min="4361" max="4361" width="20" style="26" customWidth="1"/>
    <col min="4362" max="4362" width="14.33203125" style="26" customWidth="1"/>
    <col min="4363" max="4363" width="12.5" style="26" customWidth="1"/>
    <col min="4364" max="4366" width="9.33203125" style="26"/>
    <col min="4367" max="4367" width="16.33203125" style="26" customWidth="1"/>
    <col min="4368" max="4608" width="9.33203125" style="26"/>
    <col min="4609" max="4609" width="22" style="26" customWidth="1"/>
    <col min="4610" max="4610" width="62.6640625" style="26" customWidth="1"/>
    <col min="4611" max="4611" width="23.6640625" style="26" customWidth="1"/>
    <col min="4612" max="4612" width="18.6640625" style="26" customWidth="1"/>
    <col min="4613" max="4613" width="16.83203125" style="26" customWidth="1"/>
    <col min="4614" max="4614" width="19.6640625" style="26" customWidth="1"/>
    <col min="4615" max="4615" width="25" style="26" customWidth="1"/>
    <col min="4616" max="4616" width="17.1640625" style="26" customWidth="1"/>
    <col min="4617" max="4617" width="20" style="26" customWidth="1"/>
    <col min="4618" max="4618" width="14.33203125" style="26" customWidth="1"/>
    <col min="4619" max="4619" width="12.5" style="26" customWidth="1"/>
    <col min="4620" max="4622" width="9.33203125" style="26"/>
    <col min="4623" max="4623" width="16.33203125" style="26" customWidth="1"/>
    <col min="4624" max="4864" width="9.33203125" style="26"/>
    <col min="4865" max="4865" width="22" style="26" customWidth="1"/>
    <col min="4866" max="4866" width="62.6640625" style="26" customWidth="1"/>
    <col min="4867" max="4867" width="23.6640625" style="26" customWidth="1"/>
    <col min="4868" max="4868" width="18.6640625" style="26" customWidth="1"/>
    <col min="4869" max="4869" width="16.83203125" style="26" customWidth="1"/>
    <col min="4870" max="4870" width="19.6640625" style="26" customWidth="1"/>
    <col min="4871" max="4871" width="25" style="26" customWidth="1"/>
    <col min="4872" max="4872" width="17.1640625" style="26" customWidth="1"/>
    <col min="4873" max="4873" width="20" style="26" customWidth="1"/>
    <col min="4874" max="4874" width="14.33203125" style="26" customWidth="1"/>
    <col min="4875" max="4875" width="12.5" style="26" customWidth="1"/>
    <col min="4876" max="4878" width="9.33203125" style="26"/>
    <col min="4879" max="4879" width="16.33203125" style="26" customWidth="1"/>
    <col min="4880" max="5120" width="9.33203125" style="26"/>
    <col min="5121" max="5121" width="22" style="26" customWidth="1"/>
    <col min="5122" max="5122" width="62.6640625" style="26" customWidth="1"/>
    <col min="5123" max="5123" width="23.6640625" style="26" customWidth="1"/>
    <col min="5124" max="5124" width="18.6640625" style="26" customWidth="1"/>
    <col min="5125" max="5125" width="16.83203125" style="26" customWidth="1"/>
    <col min="5126" max="5126" width="19.6640625" style="26" customWidth="1"/>
    <col min="5127" max="5127" width="25" style="26" customWidth="1"/>
    <col min="5128" max="5128" width="17.1640625" style="26" customWidth="1"/>
    <col min="5129" max="5129" width="20" style="26" customWidth="1"/>
    <col min="5130" max="5130" width="14.33203125" style="26" customWidth="1"/>
    <col min="5131" max="5131" width="12.5" style="26" customWidth="1"/>
    <col min="5132" max="5134" width="9.33203125" style="26"/>
    <col min="5135" max="5135" width="16.33203125" style="26" customWidth="1"/>
    <col min="5136" max="5376" width="9.33203125" style="26"/>
    <col min="5377" max="5377" width="22" style="26" customWidth="1"/>
    <col min="5378" max="5378" width="62.6640625" style="26" customWidth="1"/>
    <col min="5379" max="5379" width="23.6640625" style="26" customWidth="1"/>
    <col min="5380" max="5380" width="18.6640625" style="26" customWidth="1"/>
    <col min="5381" max="5381" width="16.83203125" style="26" customWidth="1"/>
    <col min="5382" max="5382" width="19.6640625" style="26" customWidth="1"/>
    <col min="5383" max="5383" width="25" style="26" customWidth="1"/>
    <col min="5384" max="5384" width="17.1640625" style="26" customWidth="1"/>
    <col min="5385" max="5385" width="20" style="26" customWidth="1"/>
    <col min="5386" max="5386" width="14.33203125" style="26" customWidth="1"/>
    <col min="5387" max="5387" width="12.5" style="26" customWidth="1"/>
    <col min="5388" max="5390" width="9.33203125" style="26"/>
    <col min="5391" max="5391" width="16.33203125" style="26" customWidth="1"/>
    <col min="5392" max="5632" width="9.33203125" style="26"/>
    <col min="5633" max="5633" width="22" style="26" customWidth="1"/>
    <col min="5634" max="5634" width="62.6640625" style="26" customWidth="1"/>
    <col min="5635" max="5635" width="23.6640625" style="26" customWidth="1"/>
    <col min="5636" max="5636" width="18.6640625" style="26" customWidth="1"/>
    <col min="5637" max="5637" width="16.83203125" style="26" customWidth="1"/>
    <col min="5638" max="5638" width="19.6640625" style="26" customWidth="1"/>
    <col min="5639" max="5639" width="25" style="26" customWidth="1"/>
    <col min="5640" max="5640" width="17.1640625" style="26" customWidth="1"/>
    <col min="5641" max="5641" width="20" style="26" customWidth="1"/>
    <col min="5642" max="5642" width="14.33203125" style="26" customWidth="1"/>
    <col min="5643" max="5643" width="12.5" style="26" customWidth="1"/>
    <col min="5644" max="5646" width="9.33203125" style="26"/>
    <col min="5647" max="5647" width="16.33203125" style="26" customWidth="1"/>
    <col min="5648" max="5888" width="9.33203125" style="26"/>
    <col min="5889" max="5889" width="22" style="26" customWidth="1"/>
    <col min="5890" max="5890" width="62.6640625" style="26" customWidth="1"/>
    <col min="5891" max="5891" width="23.6640625" style="26" customWidth="1"/>
    <col min="5892" max="5892" width="18.6640625" style="26" customWidth="1"/>
    <col min="5893" max="5893" width="16.83203125" style="26" customWidth="1"/>
    <col min="5894" max="5894" width="19.6640625" style="26" customWidth="1"/>
    <col min="5895" max="5895" width="25" style="26" customWidth="1"/>
    <col min="5896" max="5896" width="17.1640625" style="26" customWidth="1"/>
    <col min="5897" max="5897" width="20" style="26" customWidth="1"/>
    <col min="5898" max="5898" width="14.33203125" style="26" customWidth="1"/>
    <col min="5899" max="5899" width="12.5" style="26" customWidth="1"/>
    <col min="5900" max="5902" width="9.33203125" style="26"/>
    <col min="5903" max="5903" width="16.33203125" style="26" customWidth="1"/>
    <col min="5904" max="6144" width="9.33203125" style="26"/>
    <col min="6145" max="6145" width="22" style="26" customWidth="1"/>
    <col min="6146" max="6146" width="62.6640625" style="26" customWidth="1"/>
    <col min="6147" max="6147" width="23.6640625" style="26" customWidth="1"/>
    <col min="6148" max="6148" width="18.6640625" style="26" customWidth="1"/>
    <col min="6149" max="6149" width="16.83203125" style="26" customWidth="1"/>
    <col min="6150" max="6150" width="19.6640625" style="26" customWidth="1"/>
    <col min="6151" max="6151" width="25" style="26" customWidth="1"/>
    <col min="6152" max="6152" width="17.1640625" style="26" customWidth="1"/>
    <col min="6153" max="6153" width="20" style="26" customWidth="1"/>
    <col min="6154" max="6154" width="14.33203125" style="26" customWidth="1"/>
    <col min="6155" max="6155" width="12.5" style="26" customWidth="1"/>
    <col min="6156" max="6158" width="9.33203125" style="26"/>
    <col min="6159" max="6159" width="16.33203125" style="26" customWidth="1"/>
    <col min="6160" max="6400" width="9.33203125" style="26"/>
    <col min="6401" max="6401" width="22" style="26" customWidth="1"/>
    <col min="6402" max="6402" width="62.6640625" style="26" customWidth="1"/>
    <col min="6403" max="6403" width="23.6640625" style="26" customWidth="1"/>
    <col min="6404" max="6404" width="18.6640625" style="26" customWidth="1"/>
    <col min="6405" max="6405" width="16.83203125" style="26" customWidth="1"/>
    <col min="6406" max="6406" width="19.6640625" style="26" customWidth="1"/>
    <col min="6407" max="6407" width="25" style="26" customWidth="1"/>
    <col min="6408" max="6408" width="17.1640625" style="26" customWidth="1"/>
    <col min="6409" max="6409" width="20" style="26" customWidth="1"/>
    <col min="6410" max="6410" width="14.33203125" style="26" customWidth="1"/>
    <col min="6411" max="6411" width="12.5" style="26" customWidth="1"/>
    <col min="6412" max="6414" width="9.33203125" style="26"/>
    <col min="6415" max="6415" width="16.33203125" style="26" customWidth="1"/>
    <col min="6416" max="6656" width="9.33203125" style="26"/>
    <col min="6657" max="6657" width="22" style="26" customWidth="1"/>
    <col min="6658" max="6658" width="62.6640625" style="26" customWidth="1"/>
    <col min="6659" max="6659" width="23.6640625" style="26" customWidth="1"/>
    <col min="6660" max="6660" width="18.6640625" style="26" customWidth="1"/>
    <col min="6661" max="6661" width="16.83203125" style="26" customWidth="1"/>
    <col min="6662" max="6662" width="19.6640625" style="26" customWidth="1"/>
    <col min="6663" max="6663" width="25" style="26" customWidth="1"/>
    <col min="6664" max="6664" width="17.1640625" style="26" customWidth="1"/>
    <col min="6665" max="6665" width="20" style="26" customWidth="1"/>
    <col min="6666" max="6666" width="14.33203125" style="26" customWidth="1"/>
    <col min="6667" max="6667" width="12.5" style="26" customWidth="1"/>
    <col min="6668" max="6670" width="9.33203125" style="26"/>
    <col min="6671" max="6671" width="16.33203125" style="26" customWidth="1"/>
    <col min="6672" max="6912" width="9.33203125" style="26"/>
    <col min="6913" max="6913" width="22" style="26" customWidth="1"/>
    <col min="6914" max="6914" width="62.6640625" style="26" customWidth="1"/>
    <col min="6915" max="6915" width="23.6640625" style="26" customWidth="1"/>
    <col min="6916" max="6916" width="18.6640625" style="26" customWidth="1"/>
    <col min="6917" max="6917" width="16.83203125" style="26" customWidth="1"/>
    <col min="6918" max="6918" width="19.6640625" style="26" customWidth="1"/>
    <col min="6919" max="6919" width="25" style="26" customWidth="1"/>
    <col min="6920" max="6920" width="17.1640625" style="26" customWidth="1"/>
    <col min="6921" max="6921" width="20" style="26" customWidth="1"/>
    <col min="6922" max="6922" width="14.33203125" style="26" customWidth="1"/>
    <col min="6923" max="6923" width="12.5" style="26" customWidth="1"/>
    <col min="6924" max="6926" width="9.33203125" style="26"/>
    <col min="6927" max="6927" width="16.33203125" style="26" customWidth="1"/>
    <col min="6928" max="7168" width="9.33203125" style="26"/>
    <col min="7169" max="7169" width="22" style="26" customWidth="1"/>
    <col min="7170" max="7170" width="62.6640625" style="26" customWidth="1"/>
    <col min="7171" max="7171" width="23.6640625" style="26" customWidth="1"/>
    <col min="7172" max="7172" width="18.6640625" style="26" customWidth="1"/>
    <col min="7173" max="7173" width="16.83203125" style="26" customWidth="1"/>
    <col min="7174" max="7174" width="19.6640625" style="26" customWidth="1"/>
    <col min="7175" max="7175" width="25" style="26" customWidth="1"/>
    <col min="7176" max="7176" width="17.1640625" style="26" customWidth="1"/>
    <col min="7177" max="7177" width="20" style="26" customWidth="1"/>
    <col min="7178" max="7178" width="14.33203125" style="26" customWidth="1"/>
    <col min="7179" max="7179" width="12.5" style="26" customWidth="1"/>
    <col min="7180" max="7182" width="9.33203125" style="26"/>
    <col min="7183" max="7183" width="16.33203125" style="26" customWidth="1"/>
    <col min="7184" max="7424" width="9.33203125" style="26"/>
    <col min="7425" max="7425" width="22" style="26" customWidth="1"/>
    <col min="7426" max="7426" width="62.6640625" style="26" customWidth="1"/>
    <col min="7427" max="7427" width="23.6640625" style="26" customWidth="1"/>
    <col min="7428" max="7428" width="18.6640625" style="26" customWidth="1"/>
    <col min="7429" max="7429" width="16.83203125" style="26" customWidth="1"/>
    <col min="7430" max="7430" width="19.6640625" style="26" customWidth="1"/>
    <col min="7431" max="7431" width="25" style="26" customWidth="1"/>
    <col min="7432" max="7432" width="17.1640625" style="26" customWidth="1"/>
    <col min="7433" max="7433" width="20" style="26" customWidth="1"/>
    <col min="7434" max="7434" width="14.33203125" style="26" customWidth="1"/>
    <col min="7435" max="7435" width="12.5" style="26" customWidth="1"/>
    <col min="7436" max="7438" width="9.33203125" style="26"/>
    <col min="7439" max="7439" width="16.33203125" style="26" customWidth="1"/>
    <col min="7440" max="7680" width="9.33203125" style="26"/>
    <col min="7681" max="7681" width="22" style="26" customWidth="1"/>
    <col min="7682" max="7682" width="62.6640625" style="26" customWidth="1"/>
    <col min="7683" max="7683" width="23.6640625" style="26" customWidth="1"/>
    <col min="7684" max="7684" width="18.6640625" style="26" customWidth="1"/>
    <col min="7685" max="7685" width="16.83203125" style="26" customWidth="1"/>
    <col min="7686" max="7686" width="19.6640625" style="26" customWidth="1"/>
    <col min="7687" max="7687" width="25" style="26" customWidth="1"/>
    <col min="7688" max="7688" width="17.1640625" style="26" customWidth="1"/>
    <col min="7689" max="7689" width="20" style="26" customWidth="1"/>
    <col min="7690" max="7690" width="14.33203125" style="26" customWidth="1"/>
    <col min="7691" max="7691" width="12.5" style="26" customWidth="1"/>
    <col min="7692" max="7694" width="9.33203125" style="26"/>
    <col min="7695" max="7695" width="16.33203125" style="26" customWidth="1"/>
    <col min="7696" max="7936" width="9.33203125" style="26"/>
    <col min="7937" max="7937" width="22" style="26" customWidth="1"/>
    <col min="7938" max="7938" width="62.6640625" style="26" customWidth="1"/>
    <col min="7939" max="7939" width="23.6640625" style="26" customWidth="1"/>
    <col min="7940" max="7940" width="18.6640625" style="26" customWidth="1"/>
    <col min="7941" max="7941" width="16.83203125" style="26" customWidth="1"/>
    <col min="7942" max="7942" width="19.6640625" style="26" customWidth="1"/>
    <col min="7943" max="7943" width="25" style="26" customWidth="1"/>
    <col min="7944" max="7944" width="17.1640625" style="26" customWidth="1"/>
    <col min="7945" max="7945" width="20" style="26" customWidth="1"/>
    <col min="7946" max="7946" width="14.33203125" style="26" customWidth="1"/>
    <col min="7947" max="7947" width="12.5" style="26" customWidth="1"/>
    <col min="7948" max="7950" width="9.33203125" style="26"/>
    <col min="7951" max="7951" width="16.33203125" style="26" customWidth="1"/>
    <col min="7952" max="8192" width="9.33203125" style="26"/>
    <col min="8193" max="8193" width="22" style="26" customWidth="1"/>
    <col min="8194" max="8194" width="62.6640625" style="26" customWidth="1"/>
    <col min="8195" max="8195" width="23.6640625" style="26" customWidth="1"/>
    <col min="8196" max="8196" width="18.6640625" style="26" customWidth="1"/>
    <col min="8197" max="8197" width="16.83203125" style="26" customWidth="1"/>
    <col min="8198" max="8198" width="19.6640625" style="26" customWidth="1"/>
    <col min="8199" max="8199" width="25" style="26" customWidth="1"/>
    <col min="8200" max="8200" width="17.1640625" style="26" customWidth="1"/>
    <col min="8201" max="8201" width="20" style="26" customWidth="1"/>
    <col min="8202" max="8202" width="14.33203125" style="26" customWidth="1"/>
    <col min="8203" max="8203" width="12.5" style="26" customWidth="1"/>
    <col min="8204" max="8206" width="9.33203125" style="26"/>
    <col min="8207" max="8207" width="16.33203125" style="26" customWidth="1"/>
    <col min="8208" max="8448" width="9.33203125" style="26"/>
    <col min="8449" max="8449" width="22" style="26" customWidth="1"/>
    <col min="8450" max="8450" width="62.6640625" style="26" customWidth="1"/>
    <col min="8451" max="8451" width="23.6640625" style="26" customWidth="1"/>
    <col min="8452" max="8452" width="18.6640625" style="26" customWidth="1"/>
    <col min="8453" max="8453" width="16.83203125" style="26" customWidth="1"/>
    <col min="8454" max="8454" width="19.6640625" style="26" customWidth="1"/>
    <col min="8455" max="8455" width="25" style="26" customWidth="1"/>
    <col min="8456" max="8456" width="17.1640625" style="26" customWidth="1"/>
    <col min="8457" max="8457" width="20" style="26" customWidth="1"/>
    <col min="8458" max="8458" width="14.33203125" style="26" customWidth="1"/>
    <col min="8459" max="8459" width="12.5" style="26" customWidth="1"/>
    <col min="8460" max="8462" width="9.33203125" style="26"/>
    <col min="8463" max="8463" width="16.33203125" style="26" customWidth="1"/>
    <col min="8464" max="8704" width="9.33203125" style="26"/>
    <col min="8705" max="8705" width="22" style="26" customWidth="1"/>
    <col min="8706" max="8706" width="62.6640625" style="26" customWidth="1"/>
    <col min="8707" max="8707" width="23.6640625" style="26" customWidth="1"/>
    <col min="8708" max="8708" width="18.6640625" style="26" customWidth="1"/>
    <col min="8709" max="8709" width="16.83203125" style="26" customWidth="1"/>
    <col min="8710" max="8710" width="19.6640625" style="26" customWidth="1"/>
    <col min="8711" max="8711" width="25" style="26" customWidth="1"/>
    <col min="8712" max="8712" width="17.1640625" style="26" customWidth="1"/>
    <col min="8713" max="8713" width="20" style="26" customWidth="1"/>
    <col min="8714" max="8714" width="14.33203125" style="26" customWidth="1"/>
    <col min="8715" max="8715" width="12.5" style="26" customWidth="1"/>
    <col min="8716" max="8718" width="9.33203125" style="26"/>
    <col min="8719" max="8719" width="16.33203125" style="26" customWidth="1"/>
    <col min="8720" max="8960" width="9.33203125" style="26"/>
    <col min="8961" max="8961" width="22" style="26" customWidth="1"/>
    <col min="8962" max="8962" width="62.6640625" style="26" customWidth="1"/>
    <col min="8963" max="8963" width="23.6640625" style="26" customWidth="1"/>
    <col min="8964" max="8964" width="18.6640625" style="26" customWidth="1"/>
    <col min="8965" max="8965" width="16.83203125" style="26" customWidth="1"/>
    <col min="8966" max="8966" width="19.6640625" style="26" customWidth="1"/>
    <col min="8967" max="8967" width="25" style="26" customWidth="1"/>
    <col min="8968" max="8968" width="17.1640625" style="26" customWidth="1"/>
    <col min="8969" max="8969" width="20" style="26" customWidth="1"/>
    <col min="8970" max="8970" width="14.33203125" style="26" customWidth="1"/>
    <col min="8971" max="8971" width="12.5" style="26" customWidth="1"/>
    <col min="8972" max="8974" width="9.33203125" style="26"/>
    <col min="8975" max="8975" width="16.33203125" style="26" customWidth="1"/>
    <col min="8976" max="9216" width="9.33203125" style="26"/>
    <col min="9217" max="9217" width="22" style="26" customWidth="1"/>
    <col min="9218" max="9218" width="62.6640625" style="26" customWidth="1"/>
    <col min="9219" max="9219" width="23.6640625" style="26" customWidth="1"/>
    <col min="9220" max="9220" width="18.6640625" style="26" customWidth="1"/>
    <col min="9221" max="9221" width="16.83203125" style="26" customWidth="1"/>
    <col min="9222" max="9222" width="19.6640625" style="26" customWidth="1"/>
    <col min="9223" max="9223" width="25" style="26" customWidth="1"/>
    <col min="9224" max="9224" width="17.1640625" style="26" customWidth="1"/>
    <col min="9225" max="9225" width="20" style="26" customWidth="1"/>
    <col min="9226" max="9226" width="14.33203125" style="26" customWidth="1"/>
    <col min="9227" max="9227" width="12.5" style="26" customWidth="1"/>
    <col min="9228" max="9230" width="9.33203125" style="26"/>
    <col min="9231" max="9231" width="16.33203125" style="26" customWidth="1"/>
    <col min="9232" max="9472" width="9.33203125" style="26"/>
    <col min="9473" max="9473" width="22" style="26" customWidth="1"/>
    <col min="9474" max="9474" width="62.6640625" style="26" customWidth="1"/>
    <col min="9475" max="9475" width="23.6640625" style="26" customWidth="1"/>
    <col min="9476" max="9476" width="18.6640625" style="26" customWidth="1"/>
    <col min="9477" max="9477" width="16.83203125" style="26" customWidth="1"/>
    <col min="9478" max="9478" width="19.6640625" style="26" customWidth="1"/>
    <col min="9479" max="9479" width="25" style="26" customWidth="1"/>
    <col min="9480" max="9480" width="17.1640625" style="26" customWidth="1"/>
    <col min="9481" max="9481" width="20" style="26" customWidth="1"/>
    <col min="9482" max="9482" width="14.33203125" style="26" customWidth="1"/>
    <col min="9483" max="9483" width="12.5" style="26" customWidth="1"/>
    <col min="9484" max="9486" width="9.33203125" style="26"/>
    <col min="9487" max="9487" width="16.33203125" style="26" customWidth="1"/>
    <col min="9488" max="9728" width="9.33203125" style="26"/>
    <col min="9729" max="9729" width="22" style="26" customWidth="1"/>
    <col min="9730" max="9730" width="62.6640625" style="26" customWidth="1"/>
    <col min="9731" max="9731" width="23.6640625" style="26" customWidth="1"/>
    <col min="9732" max="9732" width="18.6640625" style="26" customWidth="1"/>
    <col min="9733" max="9733" width="16.83203125" style="26" customWidth="1"/>
    <col min="9734" max="9734" width="19.6640625" style="26" customWidth="1"/>
    <col min="9735" max="9735" width="25" style="26" customWidth="1"/>
    <col min="9736" max="9736" width="17.1640625" style="26" customWidth="1"/>
    <col min="9737" max="9737" width="20" style="26" customWidth="1"/>
    <col min="9738" max="9738" width="14.33203125" style="26" customWidth="1"/>
    <col min="9739" max="9739" width="12.5" style="26" customWidth="1"/>
    <col min="9740" max="9742" width="9.33203125" style="26"/>
    <col min="9743" max="9743" width="16.33203125" style="26" customWidth="1"/>
    <col min="9744" max="9984" width="9.33203125" style="26"/>
    <col min="9985" max="9985" width="22" style="26" customWidth="1"/>
    <col min="9986" max="9986" width="62.6640625" style="26" customWidth="1"/>
    <col min="9987" max="9987" width="23.6640625" style="26" customWidth="1"/>
    <col min="9988" max="9988" width="18.6640625" style="26" customWidth="1"/>
    <col min="9989" max="9989" width="16.83203125" style="26" customWidth="1"/>
    <col min="9990" max="9990" width="19.6640625" style="26" customWidth="1"/>
    <col min="9991" max="9991" width="25" style="26" customWidth="1"/>
    <col min="9992" max="9992" width="17.1640625" style="26" customWidth="1"/>
    <col min="9993" max="9993" width="20" style="26" customWidth="1"/>
    <col min="9994" max="9994" width="14.33203125" style="26" customWidth="1"/>
    <col min="9995" max="9995" width="12.5" style="26" customWidth="1"/>
    <col min="9996" max="9998" width="9.33203125" style="26"/>
    <col min="9999" max="9999" width="16.33203125" style="26" customWidth="1"/>
    <col min="10000" max="10240" width="9.33203125" style="26"/>
    <col min="10241" max="10241" width="22" style="26" customWidth="1"/>
    <col min="10242" max="10242" width="62.6640625" style="26" customWidth="1"/>
    <col min="10243" max="10243" width="23.6640625" style="26" customWidth="1"/>
    <col min="10244" max="10244" width="18.6640625" style="26" customWidth="1"/>
    <col min="10245" max="10245" width="16.83203125" style="26" customWidth="1"/>
    <col min="10246" max="10246" width="19.6640625" style="26" customWidth="1"/>
    <col min="10247" max="10247" width="25" style="26" customWidth="1"/>
    <col min="10248" max="10248" width="17.1640625" style="26" customWidth="1"/>
    <col min="10249" max="10249" width="20" style="26" customWidth="1"/>
    <col min="10250" max="10250" width="14.33203125" style="26" customWidth="1"/>
    <col min="10251" max="10251" width="12.5" style="26" customWidth="1"/>
    <col min="10252" max="10254" width="9.33203125" style="26"/>
    <col min="10255" max="10255" width="16.33203125" style="26" customWidth="1"/>
    <col min="10256" max="10496" width="9.33203125" style="26"/>
    <col min="10497" max="10497" width="22" style="26" customWidth="1"/>
    <col min="10498" max="10498" width="62.6640625" style="26" customWidth="1"/>
    <col min="10499" max="10499" width="23.6640625" style="26" customWidth="1"/>
    <col min="10500" max="10500" width="18.6640625" style="26" customWidth="1"/>
    <col min="10501" max="10501" width="16.83203125" style="26" customWidth="1"/>
    <col min="10502" max="10502" width="19.6640625" style="26" customWidth="1"/>
    <col min="10503" max="10503" width="25" style="26" customWidth="1"/>
    <col min="10504" max="10504" width="17.1640625" style="26" customWidth="1"/>
    <col min="10505" max="10505" width="20" style="26" customWidth="1"/>
    <col min="10506" max="10506" width="14.33203125" style="26" customWidth="1"/>
    <col min="10507" max="10507" width="12.5" style="26" customWidth="1"/>
    <col min="10508" max="10510" width="9.33203125" style="26"/>
    <col min="10511" max="10511" width="16.33203125" style="26" customWidth="1"/>
    <col min="10512" max="10752" width="9.33203125" style="26"/>
    <col min="10753" max="10753" width="22" style="26" customWidth="1"/>
    <col min="10754" max="10754" width="62.6640625" style="26" customWidth="1"/>
    <col min="10755" max="10755" width="23.6640625" style="26" customWidth="1"/>
    <col min="10756" max="10756" width="18.6640625" style="26" customWidth="1"/>
    <col min="10757" max="10757" width="16.83203125" style="26" customWidth="1"/>
    <col min="10758" max="10758" width="19.6640625" style="26" customWidth="1"/>
    <col min="10759" max="10759" width="25" style="26" customWidth="1"/>
    <col min="10760" max="10760" width="17.1640625" style="26" customWidth="1"/>
    <col min="10761" max="10761" width="20" style="26" customWidth="1"/>
    <col min="10762" max="10762" width="14.33203125" style="26" customWidth="1"/>
    <col min="10763" max="10763" width="12.5" style="26" customWidth="1"/>
    <col min="10764" max="10766" width="9.33203125" style="26"/>
    <col min="10767" max="10767" width="16.33203125" style="26" customWidth="1"/>
    <col min="10768" max="11008" width="9.33203125" style="26"/>
    <col min="11009" max="11009" width="22" style="26" customWidth="1"/>
    <col min="11010" max="11010" width="62.6640625" style="26" customWidth="1"/>
    <col min="11011" max="11011" width="23.6640625" style="26" customWidth="1"/>
    <col min="11012" max="11012" width="18.6640625" style="26" customWidth="1"/>
    <col min="11013" max="11013" width="16.83203125" style="26" customWidth="1"/>
    <col min="11014" max="11014" width="19.6640625" style="26" customWidth="1"/>
    <col min="11015" max="11015" width="25" style="26" customWidth="1"/>
    <col min="11016" max="11016" width="17.1640625" style="26" customWidth="1"/>
    <col min="11017" max="11017" width="20" style="26" customWidth="1"/>
    <col min="11018" max="11018" width="14.33203125" style="26" customWidth="1"/>
    <col min="11019" max="11019" width="12.5" style="26" customWidth="1"/>
    <col min="11020" max="11022" width="9.33203125" style="26"/>
    <col min="11023" max="11023" width="16.33203125" style="26" customWidth="1"/>
    <col min="11024" max="11264" width="9.33203125" style="26"/>
    <col min="11265" max="11265" width="22" style="26" customWidth="1"/>
    <col min="11266" max="11266" width="62.6640625" style="26" customWidth="1"/>
    <col min="11267" max="11267" width="23.6640625" style="26" customWidth="1"/>
    <col min="11268" max="11268" width="18.6640625" style="26" customWidth="1"/>
    <col min="11269" max="11269" width="16.83203125" style="26" customWidth="1"/>
    <col min="11270" max="11270" width="19.6640625" style="26" customWidth="1"/>
    <col min="11271" max="11271" width="25" style="26" customWidth="1"/>
    <col min="11272" max="11272" width="17.1640625" style="26" customWidth="1"/>
    <col min="11273" max="11273" width="20" style="26" customWidth="1"/>
    <col min="11274" max="11274" width="14.33203125" style="26" customWidth="1"/>
    <col min="11275" max="11275" width="12.5" style="26" customWidth="1"/>
    <col min="11276" max="11278" width="9.33203125" style="26"/>
    <col min="11279" max="11279" width="16.33203125" style="26" customWidth="1"/>
    <col min="11280" max="11520" width="9.33203125" style="26"/>
    <col min="11521" max="11521" width="22" style="26" customWidth="1"/>
    <col min="11522" max="11522" width="62.6640625" style="26" customWidth="1"/>
    <col min="11523" max="11523" width="23.6640625" style="26" customWidth="1"/>
    <col min="11524" max="11524" width="18.6640625" style="26" customWidth="1"/>
    <col min="11525" max="11525" width="16.83203125" style="26" customWidth="1"/>
    <col min="11526" max="11526" width="19.6640625" style="26" customWidth="1"/>
    <col min="11527" max="11527" width="25" style="26" customWidth="1"/>
    <col min="11528" max="11528" width="17.1640625" style="26" customWidth="1"/>
    <col min="11529" max="11529" width="20" style="26" customWidth="1"/>
    <col min="11530" max="11530" width="14.33203125" style="26" customWidth="1"/>
    <col min="11531" max="11531" width="12.5" style="26" customWidth="1"/>
    <col min="11532" max="11534" width="9.33203125" style="26"/>
    <col min="11535" max="11535" width="16.33203125" style="26" customWidth="1"/>
    <col min="11536" max="11776" width="9.33203125" style="26"/>
    <col min="11777" max="11777" width="22" style="26" customWidth="1"/>
    <col min="11778" max="11778" width="62.6640625" style="26" customWidth="1"/>
    <col min="11779" max="11779" width="23.6640625" style="26" customWidth="1"/>
    <col min="11780" max="11780" width="18.6640625" style="26" customWidth="1"/>
    <col min="11781" max="11781" width="16.83203125" style="26" customWidth="1"/>
    <col min="11782" max="11782" width="19.6640625" style="26" customWidth="1"/>
    <col min="11783" max="11783" width="25" style="26" customWidth="1"/>
    <col min="11784" max="11784" width="17.1640625" style="26" customWidth="1"/>
    <col min="11785" max="11785" width="20" style="26" customWidth="1"/>
    <col min="11786" max="11786" width="14.33203125" style="26" customWidth="1"/>
    <col min="11787" max="11787" width="12.5" style="26" customWidth="1"/>
    <col min="11788" max="11790" width="9.33203125" style="26"/>
    <col min="11791" max="11791" width="16.33203125" style="26" customWidth="1"/>
    <col min="11792" max="12032" width="9.33203125" style="26"/>
    <col min="12033" max="12033" width="22" style="26" customWidth="1"/>
    <col min="12034" max="12034" width="62.6640625" style="26" customWidth="1"/>
    <col min="12035" max="12035" width="23.6640625" style="26" customWidth="1"/>
    <col min="12036" max="12036" width="18.6640625" style="26" customWidth="1"/>
    <col min="12037" max="12037" width="16.83203125" style="26" customWidth="1"/>
    <col min="12038" max="12038" width="19.6640625" style="26" customWidth="1"/>
    <col min="12039" max="12039" width="25" style="26" customWidth="1"/>
    <col min="12040" max="12040" width="17.1640625" style="26" customWidth="1"/>
    <col min="12041" max="12041" width="20" style="26" customWidth="1"/>
    <col min="12042" max="12042" width="14.33203125" style="26" customWidth="1"/>
    <col min="12043" max="12043" width="12.5" style="26" customWidth="1"/>
    <col min="12044" max="12046" width="9.33203125" style="26"/>
    <col min="12047" max="12047" width="16.33203125" style="26" customWidth="1"/>
    <col min="12048" max="12288" width="9.33203125" style="26"/>
    <col min="12289" max="12289" width="22" style="26" customWidth="1"/>
    <col min="12290" max="12290" width="62.6640625" style="26" customWidth="1"/>
    <col min="12291" max="12291" width="23.6640625" style="26" customWidth="1"/>
    <col min="12292" max="12292" width="18.6640625" style="26" customWidth="1"/>
    <col min="12293" max="12293" width="16.83203125" style="26" customWidth="1"/>
    <col min="12294" max="12294" width="19.6640625" style="26" customWidth="1"/>
    <col min="12295" max="12295" width="25" style="26" customWidth="1"/>
    <col min="12296" max="12296" width="17.1640625" style="26" customWidth="1"/>
    <col min="12297" max="12297" width="20" style="26" customWidth="1"/>
    <col min="12298" max="12298" width="14.33203125" style="26" customWidth="1"/>
    <col min="12299" max="12299" width="12.5" style="26" customWidth="1"/>
    <col min="12300" max="12302" width="9.33203125" style="26"/>
    <col min="12303" max="12303" width="16.33203125" style="26" customWidth="1"/>
    <col min="12304" max="12544" width="9.33203125" style="26"/>
    <col min="12545" max="12545" width="22" style="26" customWidth="1"/>
    <col min="12546" max="12546" width="62.6640625" style="26" customWidth="1"/>
    <col min="12547" max="12547" width="23.6640625" style="26" customWidth="1"/>
    <col min="12548" max="12548" width="18.6640625" style="26" customWidth="1"/>
    <col min="12549" max="12549" width="16.83203125" style="26" customWidth="1"/>
    <col min="12550" max="12550" width="19.6640625" style="26" customWidth="1"/>
    <col min="12551" max="12551" width="25" style="26" customWidth="1"/>
    <col min="12552" max="12552" width="17.1640625" style="26" customWidth="1"/>
    <col min="12553" max="12553" width="20" style="26" customWidth="1"/>
    <col min="12554" max="12554" width="14.33203125" style="26" customWidth="1"/>
    <col min="12555" max="12555" width="12.5" style="26" customWidth="1"/>
    <col min="12556" max="12558" width="9.33203125" style="26"/>
    <col min="12559" max="12559" width="16.33203125" style="26" customWidth="1"/>
    <col min="12560" max="12800" width="9.33203125" style="26"/>
    <col min="12801" max="12801" width="22" style="26" customWidth="1"/>
    <col min="12802" max="12802" width="62.6640625" style="26" customWidth="1"/>
    <col min="12803" max="12803" width="23.6640625" style="26" customWidth="1"/>
    <col min="12804" max="12804" width="18.6640625" style="26" customWidth="1"/>
    <col min="12805" max="12805" width="16.83203125" style="26" customWidth="1"/>
    <col min="12806" max="12806" width="19.6640625" style="26" customWidth="1"/>
    <col min="12807" max="12807" width="25" style="26" customWidth="1"/>
    <col min="12808" max="12808" width="17.1640625" style="26" customWidth="1"/>
    <col min="12809" max="12809" width="20" style="26" customWidth="1"/>
    <col min="12810" max="12810" width="14.33203125" style="26" customWidth="1"/>
    <col min="12811" max="12811" width="12.5" style="26" customWidth="1"/>
    <col min="12812" max="12814" width="9.33203125" style="26"/>
    <col min="12815" max="12815" width="16.33203125" style="26" customWidth="1"/>
    <col min="12816" max="13056" width="9.33203125" style="26"/>
    <col min="13057" max="13057" width="22" style="26" customWidth="1"/>
    <col min="13058" max="13058" width="62.6640625" style="26" customWidth="1"/>
    <col min="13059" max="13059" width="23.6640625" style="26" customWidth="1"/>
    <col min="13060" max="13060" width="18.6640625" style="26" customWidth="1"/>
    <col min="13061" max="13061" width="16.83203125" style="26" customWidth="1"/>
    <col min="13062" max="13062" width="19.6640625" style="26" customWidth="1"/>
    <col min="13063" max="13063" width="25" style="26" customWidth="1"/>
    <col min="13064" max="13064" width="17.1640625" style="26" customWidth="1"/>
    <col min="13065" max="13065" width="20" style="26" customWidth="1"/>
    <col min="13066" max="13066" width="14.33203125" style="26" customWidth="1"/>
    <col min="13067" max="13067" width="12.5" style="26" customWidth="1"/>
    <col min="13068" max="13070" width="9.33203125" style="26"/>
    <col min="13071" max="13071" width="16.33203125" style="26" customWidth="1"/>
    <col min="13072" max="13312" width="9.33203125" style="26"/>
    <col min="13313" max="13313" width="22" style="26" customWidth="1"/>
    <col min="13314" max="13314" width="62.6640625" style="26" customWidth="1"/>
    <col min="13315" max="13315" width="23.6640625" style="26" customWidth="1"/>
    <col min="13316" max="13316" width="18.6640625" style="26" customWidth="1"/>
    <col min="13317" max="13317" width="16.83203125" style="26" customWidth="1"/>
    <col min="13318" max="13318" width="19.6640625" style="26" customWidth="1"/>
    <col min="13319" max="13319" width="25" style="26" customWidth="1"/>
    <col min="13320" max="13320" width="17.1640625" style="26" customWidth="1"/>
    <col min="13321" max="13321" width="20" style="26" customWidth="1"/>
    <col min="13322" max="13322" width="14.33203125" style="26" customWidth="1"/>
    <col min="13323" max="13323" width="12.5" style="26" customWidth="1"/>
    <col min="13324" max="13326" width="9.33203125" style="26"/>
    <col min="13327" max="13327" width="16.33203125" style="26" customWidth="1"/>
    <col min="13328" max="13568" width="9.33203125" style="26"/>
    <col min="13569" max="13569" width="22" style="26" customWidth="1"/>
    <col min="13570" max="13570" width="62.6640625" style="26" customWidth="1"/>
    <col min="13571" max="13571" width="23.6640625" style="26" customWidth="1"/>
    <col min="13572" max="13572" width="18.6640625" style="26" customWidth="1"/>
    <col min="13573" max="13573" width="16.83203125" style="26" customWidth="1"/>
    <col min="13574" max="13574" width="19.6640625" style="26" customWidth="1"/>
    <col min="13575" max="13575" width="25" style="26" customWidth="1"/>
    <col min="13576" max="13576" width="17.1640625" style="26" customWidth="1"/>
    <col min="13577" max="13577" width="20" style="26" customWidth="1"/>
    <col min="13578" max="13578" width="14.33203125" style="26" customWidth="1"/>
    <col min="13579" max="13579" width="12.5" style="26" customWidth="1"/>
    <col min="13580" max="13582" width="9.33203125" style="26"/>
    <col min="13583" max="13583" width="16.33203125" style="26" customWidth="1"/>
    <col min="13584" max="13824" width="9.33203125" style="26"/>
    <col min="13825" max="13825" width="22" style="26" customWidth="1"/>
    <col min="13826" max="13826" width="62.6640625" style="26" customWidth="1"/>
    <col min="13827" max="13827" width="23.6640625" style="26" customWidth="1"/>
    <col min="13828" max="13828" width="18.6640625" style="26" customWidth="1"/>
    <col min="13829" max="13829" width="16.83203125" style="26" customWidth="1"/>
    <col min="13830" max="13830" width="19.6640625" style="26" customWidth="1"/>
    <col min="13831" max="13831" width="25" style="26" customWidth="1"/>
    <col min="13832" max="13832" width="17.1640625" style="26" customWidth="1"/>
    <col min="13833" max="13833" width="20" style="26" customWidth="1"/>
    <col min="13834" max="13834" width="14.33203125" style="26" customWidth="1"/>
    <col min="13835" max="13835" width="12.5" style="26" customWidth="1"/>
    <col min="13836" max="13838" width="9.33203125" style="26"/>
    <col min="13839" max="13839" width="16.33203125" style="26" customWidth="1"/>
    <col min="13840" max="14080" width="9.33203125" style="26"/>
    <col min="14081" max="14081" width="22" style="26" customWidth="1"/>
    <col min="14082" max="14082" width="62.6640625" style="26" customWidth="1"/>
    <col min="14083" max="14083" width="23.6640625" style="26" customWidth="1"/>
    <col min="14084" max="14084" width="18.6640625" style="26" customWidth="1"/>
    <col min="14085" max="14085" width="16.83203125" style="26" customWidth="1"/>
    <col min="14086" max="14086" width="19.6640625" style="26" customWidth="1"/>
    <col min="14087" max="14087" width="25" style="26" customWidth="1"/>
    <col min="14088" max="14088" width="17.1640625" style="26" customWidth="1"/>
    <col min="14089" max="14089" width="20" style="26" customWidth="1"/>
    <col min="14090" max="14090" width="14.33203125" style="26" customWidth="1"/>
    <col min="14091" max="14091" width="12.5" style="26" customWidth="1"/>
    <col min="14092" max="14094" width="9.33203125" style="26"/>
    <col min="14095" max="14095" width="16.33203125" style="26" customWidth="1"/>
    <col min="14096" max="14336" width="9.33203125" style="26"/>
    <col min="14337" max="14337" width="22" style="26" customWidth="1"/>
    <col min="14338" max="14338" width="62.6640625" style="26" customWidth="1"/>
    <col min="14339" max="14339" width="23.6640625" style="26" customWidth="1"/>
    <col min="14340" max="14340" width="18.6640625" style="26" customWidth="1"/>
    <col min="14341" max="14341" width="16.83203125" style="26" customWidth="1"/>
    <col min="14342" max="14342" width="19.6640625" style="26" customWidth="1"/>
    <col min="14343" max="14343" width="25" style="26" customWidth="1"/>
    <col min="14344" max="14344" width="17.1640625" style="26" customWidth="1"/>
    <col min="14345" max="14345" width="20" style="26" customWidth="1"/>
    <col min="14346" max="14346" width="14.33203125" style="26" customWidth="1"/>
    <col min="14347" max="14347" width="12.5" style="26" customWidth="1"/>
    <col min="14348" max="14350" width="9.33203125" style="26"/>
    <col min="14351" max="14351" width="16.33203125" style="26" customWidth="1"/>
    <col min="14352" max="14592" width="9.33203125" style="26"/>
    <col min="14593" max="14593" width="22" style="26" customWidth="1"/>
    <col min="14594" max="14594" width="62.6640625" style="26" customWidth="1"/>
    <col min="14595" max="14595" width="23.6640625" style="26" customWidth="1"/>
    <col min="14596" max="14596" width="18.6640625" style="26" customWidth="1"/>
    <col min="14597" max="14597" width="16.83203125" style="26" customWidth="1"/>
    <col min="14598" max="14598" width="19.6640625" style="26" customWidth="1"/>
    <col min="14599" max="14599" width="25" style="26" customWidth="1"/>
    <col min="14600" max="14600" width="17.1640625" style="26" customWidth="1"/>
    <col min="14601" max="14601" width="20" style="26" customWidth="1"/>
    <col min="14602" max="14602" width="14.33203125" style="26" customWidth="1"/>
    <col min="14603" max="14603" width="12.5" style="26" customWidth="1"/>
    <col min="14604" max="14606" width="9.33203125" style="26"/>
    <col min="14607" max="14607" width="16.33203125" style="26" customWidth="1"/>
    <col min="14608" max="14848" width="9.33203125" style="26"/>
    <col min="14849" max="14849" width="22" style="26" customWidth="1"/>
    <col min="14850" max="14850" width="62.6640625" style="26" customWidth="1"/>
    <col min="14851" max="14851" width="23.6640625" style="26" customWidth="1"/>
    <col min="14852" max="14852" width="18.6640625" style="26" customWidth="1"/>
    <col min="14853" max="14853" width="16.83203125" style="26" customWidth="1"/>
    <col min="14854" max="14854" width="19.6640625" style="26" customWidth="1"/>
    <col min="14855" max="14855" width="25" style="26" customWidth="1"/>
    <col min="14856" max="14856" width="17.1640625" style="26" customWidth="1"/>
    <col min="14857" max="14857" width="20" style="26" customWidth="1"/>
    <col min="14858" max="14858" width="14.33203125" style="26" customWidth="1"/>
    <col min="14859" max="14859" width="12.5" style="26" customWidth="1"/>
    <col min="14860" max="14862" width="9.33203125" style="26"/>
    <col min="14863" max="14863" width="16.33203125" style="26" customWidth="1"/>
    <col min="14864" max="15104" width="9.33203125" style="26"/>
    <col min="15105" max="15105" width="22" style="26" customWidth="1"/>
    <col min="15106" max="15106" width="62.6640625" style="26" customWidth="1"/>
    <col min="15107" max="15107" width="23.6640625" style="26" customWidth="1"/>
    <col min="15108" max="15108" width="18.6640625" style="26" customWidth="1"/>
    <col min="15109" max="15109" width="16.83203125" style="26" customWidth="1"/>
    <col min="15110" max="15110" width="19.6640625" style="26" customWidth="1"/>
    <col min="15111" max="15111" width="25" style="26" customWidth="1"/>
    <col min="15112" max="15112" width="17.1640625" style="26" customWidth="1"/>
    <col min="15113" max="15113" width="20" style="26" customWidth="1"/>
    <col min="15114" max="15114" width="14.33203125" style="26" customWidth="1"/>
    <col min="15115" max="15115" width="12.5" style="26" customWidth="1"/>
    <col min="15116" max="15118" width="9.33203125" style="26"/>
    <col min="15119" max="15119" width="16.33203125" style="26" customWidth="1"/>
    <col min="15120" max="15360" width="9.33203125" style="26"/>
    <col min="15361" max="15361" width="22" style="26" customWidth="1"/>
    <col min="15362" max="15362" width="62.6640625" style="26" customWidth="1"/>
    <col min="15363" max="15363" width="23.6640625" style="26" customWidth="1"/>
    <col min="15364" max="15364" width="18.6640625" style="26" customWidth="1"/>
    <col min="15365" max="15365" width="16.83203125" style="26" customWidth="1"/>
    <col min="15366" max="15366" width="19.6640625" style="26" customWidth="1"/>
    <col min="15367" max="15367" width="25" style="26" customWidth="1"/>
    <col min="15368" max="15368" width="17.1640625" style="26" customWidth="1"/>
    <col min="15369" max="15369" width="20" style="26" customWidth="1"/>
    <col min="15370" max="15370" width="14.33203125" style="26" customWidth="1"/>
    <col min="15371" max="15371" width="12.5" style="26" customWidth="1"/>
    <col min="15372" max="15374" width="9.33203125" style="26"/>
    <col min="15375" max="15375" width="16.33203125" style="26" customWidth="1"/>
    <col min="15376" max="15616" width="9.33203125" style="26"/>
    <col min="15617" max="15617" width="22" style="26" customWidth="1"/>
    <col min="15618" max="15618" width="62.6640625" style="26" customWidth="1"/>
    <col min="15619" max="15619" width="23.6640625" style="26" customWidth="1"/>
    <col min="15620" max="15620" width="18.6640625" style="26" customWidth="1"/>
    <col min="15621" max="15621" width="16.83203125" style="26" customWidth="1"/>
    <col min="15622" max="15622" width="19.6640625" style="26" customWidth="1"/>
    <col min="15623" max="15623" width="25" style="26" customWidth="1"/>
    <col min="15624" max="15624" width="17.1640625" style="26" customWidth="1"/>
    <col min="15625" max="15625" width="20" style="26" customWidth="1"/>
    <col min="15626" max="15626" width="14.33203125" style="26" customWidth="1"/>
    <col min="15627" max="15627" width="12.5" style="26" customWidth="1"/>
    <col min="15628" max="15630" width="9.33203125" style="26"/>
    <col min="15631" max="15631" width="16.33203125" style="26" customWidth="1"/>
    <col min="15632" max="15872" width="9.33203125" style="26"/>
    <col min="15873" max="15873" width="22" style="26" customWidth="1"/>
    <col min="15874" max="15874" width="62.6640625" style="26" customWidth="1"/>
    <col min="15875" max="15875" width="23.6640625" style="26" customWidth="1"/>
    <col min="15876" max="15876" width="18.6640625" style="26" customWidth="1"/>
    <col min="15877" max="15877" width="16.83203125" style="26" customWidth="1"/>
    <col min="15878" max="15878" width="19.6640625" style="26" customWidth="1"/>
    <col min="15879" max="15879" width="25" style="26" customWidth="1"/>
    <col min="15880" max="15880" width="17.1640625" style="26" customWidth="1"/>
    <col min="15881" max="15881" width="20" style="26" customWidth="1"/>
    <col min="15882" max="15882" width="14.33203125" style="26" customWidth="1"/>
    <col min="15883" max="15883" width="12.5" style="26" customWidth="1"/>
    <col min="15884" max="15886" width="9.33203125" style="26"/>
    <col min="15887" max="15887" width="16.33203125" style="26" customWidth="1"/>
    <col min="15888" max="16128" width="9.33203125" style="26"/>
    <col min="16129" max="16129" width="22" style="26" customWidth="1"/>
    <col min="16130" max="16130" width="62.6640625" style="26" customWidth="1"/>
    <col min="16131" max="16131" width="23.6640625" style="26" customWidth="1"/>
    <col min="16132" max="16132" width="18.6640625" style="26" customWidth="1"/>
    <col min="16133" max="16133" width="16.83203125" style="26" customWidth="1"/>
    <col min="16134" max="16134" width="19.6640625" style="26" customWidth="1"/>
    <col min="16135" max="16135" width="25" style="26" customWidth="1"/>
    <col min="16136" max="16136" width="17.1640625" style="26" customWidth="1"/>
    <col min="16137" max="16137" width="20" style="26" customWidth="1"/>
    <col min="16138" max="16138" width="14.33203125" style="26" customWidth="1"/>
    <col min="16139" max="16139" width="12.5" style="26" customWidth="1"/>
    <col min="16140" max="16142" width="9.33203125" style="26"/>
    <col min="16143" max="16143" width="16.33203125" style="26" customWidth="1"/>
    <col min="16144" max="16384" width="9.33203125" style="26"/>
  </cols>
  <sheetData>
    <row r="1" spans="1:15" ht="20.25">
      <c r="A1" s="75" t="s">
        <v>135</v>
      </c>
      <c r="B1" s="75"/>
      <c r="C1" s="75"/>
      <c r="D1" s="75"/>
      <c r="E1" s="75"/>
      <c r="F1" s="75"/>
      <c r="G1" s="75"/>
      <c r="K1" s="27"/>
    </row>
    <row r="2" spans="1:15" ht="20.25">
      <c r="A2" s="75" t="s">
        <v>48</v>
      </c>
      <c r="B2" s="75"/>
      <c r="C2" s="75"/>
      <c r="D2" s="75"/>
      <c r="E2" s="75"/>
      <c r="F2" s="75"/>
      <c r="G2" s="75"/>
      <c r="K2" s="27"/>
    </row>
    <row r="3" spans="1:15" ht="21" customHeight="1">
      <c r="A3" s="57"/>
      <c r="B3" s="58"/>
      <c r="C3" s="58"/>
      <c r="D3" s="58"/>
      <c r="E3" s="58"/>
      <c r="F3" s="58"/>
      <c r="G3" s="28" t="s">
        <v>46</v>
      </c>
      <c r="K3" s="27"/>
    </row>
    <row r="4" spans="1:15" ht="31.5" customHeight="1">
      <c r="A4" s="76" t="s">
        <v>45</v>
      </c>
      <c r="B4" s="78" t="s">
        <v>49</v>
      </c>
      <c r="C4" s="79" t="s">
        <v>148</v>
      </c>
      <c r="D4" s="79"/>
      <c r="E4" s="79"/>
      <c r="F4" s="60" t="s">
        <v>149</v>
      </c>
      <c r="G4" s="79" t="s">
        <v>43</v>
      </c>
      <c r="I4" s="69"/>
      <c r="J4" s="69"/>
      <c r="K4" s="69"/>
      <c r="L4" s="69"/>
      <c r="M4" s="69"/>
      <c r="N4" s="69"/>
      <c r="O4" s="69"/>
    </row>
    <row r="5" spans="1:15" ht="66.75" customHeight="1">
      <c r="A5" s="77"/>
      <c r="B5" s="77"/>
      <c r="C5" s="59" t="s">
        <v>134</v>
      </c>
      <c r="D5" s="29" t="s">
        <v>41</v>
      </c>
      <c r="E5" s="29" t="s">
        <v>42</v>
      </c>
      <c r="F5" s="29" t="s">
        <v>41</v>
      </c>
      <c r="G5" s="79"/>
      <c r="H5" s="30"/>
      <c r="I5" s="69"/>
      <c r="J5" s="69"/>
      <c r="K5" s="69"/>
      <c r="L5" s="69"/>
      <c r="M5" s="69"/>
      <c r="N5" s="69"/>
      <c r="O5" s="69"/>
    </row>
    <row r="6" spans="1:15" ht="11.25" customHeight="1">
      <c r="A6" s="31">
        <v>1</v>
      </c>
      <c r="B6" s="32">
        <v>2</v>
      </c>
      <c r="C6" s="31">
        <v>3</v>
      </c>
      <c r="D6" s="31">
        <v>4</v>
      </c>
      <c r="E6" s="32">
        <v>5</v>
      </c>
      <c r="F6" s="32">
        <v>6</v>
      </c>
      <c r="G6" s="32">
        <v>7</v>
      </c>
      <c r="H6" s="30"/>
      <c r="I6" s="69"/>
      <c r="J6" s="69"/>
      <c r="K6" s="69"/>
      <c r="L6" s="69"/>
      <c r="M6" s="69"/>
      <c r="N6" s="69"/>
      <c r="O6" s="69"/>
    </row>
    <row r="7" spans="1:15" ht="18.75">
      <c r="A7" s="33" t="s">
        <v>50</v>
      </c>
      <c r="B7" s="34" t="s">
        <v>51</v>
      </c>
      <c r="C7" s="35">
        <f>SUM(C8:C15)</f>
        <v>29772.1</v>
      </c>
      <c r="D7" s="35">
        <f>SUM(D8:D15)</f>
        <v>17285.900000000001</v>
      </c>
      <c r="E7" s="35">
        <f>D7/C7*100</f>
        <v>58.060734714716133</v>
      </c>
      <c r="F7" s="35">
        <f>SUM(F8:F15)</f>
        <v>15451</v>
      </c>
      <c r="G7" s="35">
        <f>D7/F7*100</f>
        <v>111.87560675684422</v>
      </c>
      <c r="H7" s="30"/>
      <c r="I7" s="70"/>
      <c r="J7" s="70"/>
      <c r="K7" s="70"/>
      <c r="L7" s="70"/>
      <c r="M7" s="70"/>
      <c r="N7" s="70"/>
      <c r="O7" s="70"/>
    </row>
    <row r="8" spans="1:15" ht="51" customHeight="1">
      <c r="A8" s="36" t="s">
        <v>52</v>
      </c>
      <c r="B8" s="37" t="s">
        <v>53</v>
      </c>
      <c r="C8" s="38">
        <v>1541.3</v>
      </c>
      <c r="D8" s="38">
        <v>1089.5999999999999</v>
      </c>
      <c r="E8" s="38">
        <f t="shared" ref="E8:E39" si="0">D8/C8*100</f>
        <v>70.693570362680845</v>
      </c>
      <c r="F8" s="38">
        <v>813.6</v>
      </c>
      <c r="G8" s="38">
        <f t="shared" ref="G8:G39" si="1">D8/F8*100</f>
        <v>133.92330383480825</v>
      </c>
      <c r="H8" s="30"/>
      <c r="I8" s="70"/>
      <c r="J8" s="70"/>
      <c r="K8" s="70"/>
      <c r="L8" s="70"/>
      <c r="M8" s="70"/>
      <c r="N8" s="70"/>
      <c r="O8" s="70"/>
    </row>
    <row r="9" spans="1:15" ht="66.75" customHeight="1">
      <c r="A9" s="36" t="s">
        <v>54</v>
      </c>
      <c r="B9" s="37" t="s">
        <v>55</v>
      </c>
      <c r="C9" s="38">
        <v>345.5</v>
      </c>
      <c r="D9" s="38">
        <v>257.10000000000002</v>
      </c>
      <c r="E9" s="38">
        <f t="shared" si="0"/>
        <v>74.413892908827791</v>
      </c>
      <c r="F9" s="38">
        <v>172</v>
      </c>
      <c r="G9" s="38">
        <f>D9/F9*100</f>
        <v>149.47674418604652</v>
      </c>
      <c r="H9" s="30"/>
      <c r="I9" s="70"/>
      <c r="J9" s="70"/>
      <c r="K9" s="70"/>
      <c r="L9" s="70"/>
      <c r="M9" s="70"/>
      <c r="N9" s="70"/>
      <c r="O9" s="70"/>
    </row>
    <row r="10" spans="1:15" ht="68.25" customHeight="1">
      <c r="A10" s="36" t="s">
        <v>56</v>
      </c>
      <c r="B10" s="37" t="s">
        <v>57</v>
      </c>
      <c r="C10" s="38">
        <v>18765.7</v>
      </c>
      <c r="D10" s="38">
        <v>11075.7</v>
      </c>
      <c r="E10" s="38">
        <f t="shared" si="0"/>
        <v>59.020979766275708</v>
      </c>
      <c r="F10" s="38">
        <v>10144.4</v>
      </c>
      <c r="G10" s="38">
        <f t="shared" si="1"/>
        <v>109.18043452545247</v>
      </c>
      <c r="H10" s="30"/>
      <c r="I10" s="39"/>
      <c r="K10" s="27"/>
    </row>
    <row r="11" spans="1:15" ht="21" customHeight="1">
      <c r="A11" s="36" t="s">
        <v>58</v>
      </c>
      <c r="B11" s="37" t="s">
        <v>59</v>
      </c>
      <c r="C11" s="38">
        <v>4.8</v>
      </c>
      <c r="D11" s="38">
        <v>0</v>
      </c>
      <c r="E11" s="38">
        <f t="shared" si="0"/>
        <v>0</v>
      </c>
      <c r="F11" s="38">
        <v>0</v>
      </c>
      <c r="G11" s="38" t="e">
        <f t="shared" si="1"/>
        <v>#DIV/0!</v>
      </c>
      <c r="I11" s="39"/>
      <c r="K11" s="27"/>
    </row>
    <row r="12" spans="1:15" ht="47.25">
      <c r="A12" s="36" t="s">
        <v>60</v>
      </c>
      <c r="B12" s="37" t="s">
        <v>61</v>
      </c>
      <c r="C12" s="38">
        <v>6794.3</v>
      </c>
      <c r="D12" s="38">
        <v>3661.2</v>
      </c>
      <c r="E12" s="38">
        <f t="shared" si="0"/>
        <v>53.886345907599008</v>
      </c>
      <c r="F12" s="38">
        <v>3444.2</v>
      </c>
      <c r="G12" s="38">
        <f t="shared" si="1"/>
        <v>106.30044712850591</v>
      </c>
      <c r="I12" s="39"/>
      <c r="K12" s="27"/>
    </row>
    <row r="13" spans="1:15" ht="15.75">
      <c r="A13" s="36" t="s">
        <v>62</v>
      </c>
      <c r="B13" s="37" t="s">
        <v>63</v>
      </c>
      <c r="C13" s="38">
        <v>0</v>
      </c>
      <c r="D13" s="38">
        <v>0</v>
      </c>
      <c r="E13" s="38" t="e">
        <f t="shared" si="0"/>
        <v>#DIV/0!</v>
      </c>
      <c r="F13" s="38">
        <v>0</v>
      </c>
      <c r="G13" s="38" t="e">
        <f t="shared" si="1"/>
        <v>#DIV/0!</v>
      </c>
      <c r="I13" s="39"/>
      <c r="K13" s="27"/>
    </row>
    <row r="14" spans="1:15" ht="15.75">
      <c r="A14" s="36" t="s">
        <v>64</v>
      </c>
      <c r="B14" s="37" t="s">
        <v>65</v>
      </c>
      <c r="C14" s="38">
        <v>150</v>
      </c>
      <c r="D14" s="38">
        <v>0</v>
      </c>
      <c r="E14" s="40">
        <f t="shared" si="0"/>
        <v>0</v>
      </c>
      <c r="F14" s="38">
        <v>0</v>
      </c>
      <c r="G14" s="38" t="e">
        <f t="shared" si="1"/>
        <v>#DIV/0!</v>
      </c>
      <c r="I14" s="39"/>
      <c r="K14" s="27"/>
    </row>
    <row r="15" spans="1:15" ht="15.75">
      <c r="A15" s="36" t="s">
        <v>66</v>
      </c>
      <c r="B15" s="37" t="s">
        <v>67</v>
      </c>
      <c r="C15" s="38">
        <v>2170.5</v>
      </c>
      <c r="D15" s="38">
        <v>1202.3</v>
      </c>
      <c r="E15" s="38">
        <f t="shared" si="0"/>
        <v>55.392766643630495</v>
      </c>
      <c r="F15" s="38">
        <v>876.8</v>
      </c>
      <c r="G15" s="38">
        <f t="shared" si="1"/>
        <v>137.12363138686132</v>
      </c>
      <c r="I15" s="39"/>
      <c r="K15" s="27"/>
    </row>
    <row r="16" spans="1:15" ht="31.5">
      <c r="A16" s="41" t="s">
        <v>68</v>
      </c>
      <c r="B16" s="34" t="s">
        <v>69</v>
      </c>
      <c r="C16" s="35">
        <f>C17</f>
        <v>1489.9</v>
      </c>
      <c r="D16" s="35">
        <f>D17</f>
        <v>747.2</v>
      </c>
      <c r="E16" s="35">
        <f t="shared" si="0"/>
        <v>50.151016846768236</v>
      </c>
      <c r="F16" s="35">
        <f>F17</f>
        <v>589.29999999999995</v>
      </c>
      <c r="G16" s="35">
        <f t="shared" si="1"/>
        <v>126.79450195146786</v>
      </c>
      <c r="I16" s="39"/>
      <c r="K16" s="27"/>
    </row>
    <row r="17" spans="1:15" ht="47.25">
      <c r="A17" s="36" t="s">
        <v>70</v>
      </c>
      <c r="B17" s="37" t="s">
        <v>71</v>
      </c>
      <c r="C17" s="38">
        <v>1489.9</v>
      </c>
      <c r="D17" s="42">
        <v>747.2</v>
      </c>
      <c r="E17" s="38">
        <f t="shared" si="0"/>
        <v>50.151016846768236</v>
      </c>
      <c r="F17" s="42">
        <v>589.29999999999995</v>
      </c>
      <c r="G17" s="38">
        <f t="shared" si="1"/>
        <v>126.79450195146786</v>
      </c>
      <c r="I17" s="39"/>
      <c r="K17" s="27"/>
    </row>
    <row r="18" spans="1:15" ht="15.75">
      <c r="A18" s="41" t="s">
        <v>72</v>
      </c>
      <c r="B18" s="34" t="s">
        <v>73</v>
      </c>
      <c r="C18" s="35">
        <f>SUM(C19:C22)</f>
        <v>18528.5</v>
      </c>
      <c r="D18" s="35">
        <f>SUM(D19:D22)</f>
        <v>2258.1</v>
      </c>
      <c r="E18" s="35">
        <f t="shared" si="0"/>
        <v>12.187171114769139</v>
      </c>
      <c r="F18" s="35">
        <f>SUM(F19:F22)</f>
        <v>2958.3</v>
      </c>
      <c r="G18" s="35">
        <f t="shared" si="1"/>
        <v>76.331000912686335</v>
      </c>
      <c r="K18" s="27"/>
    </row>
    <row r="19" spans="1:15" ht="15.75">
      <c r="A19" s="36" t="s">
        <v>74</v>
      </c>
      <c r="B19" s="37" t="s">
        <v>75</v>
      </c>
      <c r="C19" s="38">
        <v>132.9</v>
      </c>
      <c r="D19" s="38">
        <v>0</v>
      </c>
      <c r="E19" s="38">
        <f t="shared" si="0"/>
        <v>0</v>
      </c>
      <c r="F19" s="38">
        <v>0</v>
      </c>
      <c r="G19" s="38" t="e">
        <f t="shared" si="1"/>
        <v>#DIV/0!</v>
      </c>
      <c r="K19" s="27"/>
    </row>
    <row r="20" spans="1:15" ht="15.75">
      <c r="A20" s="36" t="s">
        <v>76</v>
      </c>
      <c r="B20" s="37" t="s">
        <v>77</v>
      </c>
      <c r="C20" s="38">
        <v>0</v>
      </c>
      <c r="D20" s="38">
        <v>0</v>
      </c>
      <c r="E20" s="38" t="e">
        <f t="shared" si="0"/>
        <v>#DIV/0!</v>
      </c>
      <c r="F20" s="38">
        <v>822.4</v>
      </c>
      <c r="G20" s="38">
        <f t="shared" si="1"/>
        <v>0</v>
      </c>
      <c r="K20" s="27"/>
    </row>
    <row r="21" spans="1:15" ht="15.75">
      <c r="A21" s="36" t="s">
        <v>78</v>
      </c>
      <c r="B21" s="37" t="s">
        <v>79</v>
      </c>
      <c r="C21" s="38">
        <v>18015.599999999999</v>
      </c>
      <c r="D21" s="38">
        <v>2234.1999999999998</v>
      </c>
      <c r="E21" s="38">
        <f t="shared" si="0"/>
        <v>12.401474277848088</v>
      </c>
      <c r="F21" s="38">
        <v>1974.5</v>
      </c>
      <c r="G21" s="38">
        <f t="shared" si="1"/>
        <v>113.1526968852874</v>
      </c>
      <c r="H21" s="44"/>
      <c r="I21" s="44"/>
      <c r="J21" s="44"/>
      <c r="K21" s="45"/>
    </row>
    <row r="22" spans="1:15" ht="28.5" customHeight="1">
      <c r="A22" s="36" t="s">
        <v>80</v>
      </c>
      <c r="B22" s="37" t="s">
        <v>81</v>
      </c>
      <c r="C22" s="38">
        <v>380</v>
      </c>
      <c r="D22" s="38">
        <v>23.9</v>
      </c>
      <c r="E22" s="38">
        <f t="shared" si="0"/>
        <v>6.2894736842105257</v>
      </c>
      <c r="F22" s="38">
        <v>161.4</v>
      </c>
      <c r="G22" s="38">
        <f t="shared" si="1"/>
        <v>14.807930607187112</v>
      </c>
      <c r="H22" s="43"/>
      <c r="I22" s="44"/>
      <c r="J22" s="44"/>
      <c r="K22" s="45"/>
    </row>
    <row r="23" spans="1:15" ht="15.75">
      <c r="A23" s="41" t="s">
        <v>82</v>
      </c>
      <c r="B23" s="34" t="s">
        <v>83</v>
      </c>
      <c r="C23" s="35">
        <f>SUM(C24:C26)</f>
        <v>85</v>
      </c>
      <c r="D23" s="35">
        <f>SUM(D24:D26)</f>
        <v>27.7</v>
      </c>
      <c r="E23" s="35">
        <f t="shared" si="0"/>
        <v>32.588235294117645</v>
      </c>
      <c r="F23" s="35">
        <f>SUM(F24:F26)</f>
        <v>29.8</v>
      </c>
      <c r="G23" s="35">
        <f t="shared" si="1"/>
        <v>92.953020134228183</v>
      </c>
      <c r="H23" s="44"/>
      <c r="I23" s="44"/>
      <c r="J23" s="44"/>
      <c r="K23" s="45"/>
    </row>
    <row r="24" spans="1:15" ht="15.75">
      <c r="A24" s="36" t="s">
        <v>84</v>
      </c>
      <c r="B24" s="37" t="s">
        <v>85</v>
      </c>
      <c r="C24" s="38">
        <v>85</v>
      </c>
      <c r="D24" s="38">
        <v>27.7</v>
      </c>
      <c r="E24" s="38">
        <f t="shared" si="0"/>
        <v>32.588235294117645</v>
      </c>
      <c r="F24" s="38">
        <v>29.8</v>
      </c>
      <c r="G24" s="38" t="s">
        <v>86</v>
      </c>
      <c r="H24" s="46"/>
      <c r="I24" s="44"/>
      <c r="J24" s="44"/>
      <c r="K24" s="45"/>
    </row>
    <row r="25" spans="1:15" ht="15.75">
      <c r="A25" s="36" t="s">
        <v>87</v>
      </c>
      <c r="B25" s="37" t="s">
        <v>88</v>
      </c>
      <c r="C25" s="38">
        <v>0</v>
      </c>
      <c r="D25" s="38">
        <v>0</v>
      </c>
      <c r="E25" s="38" t="e">
        <f t="shared" si="0"/>
        <v>#DIV/0!</v>
      </c>
      <c r="F25" s="38">
        <v>0</v>
      </c>
      <c r="G25" s="38"/>
      <c r="H25" s="43"/>
      <c r="I25" s="44"/>
      <c r="J25" s="44"/>
      <c r="K25" s="45"/>
    </row>
    <row r="26" spans="1:15" ht="15.75">
      <c r="A26" s="36" t="s">
        <v>89</v>
      </c>
      <c r="B26" s="37" t="s">
        <v>90</v>
      </c>
      <c r="C26" s="38">
        <v>0</v>
      </c>
      <c r="D26" s="38">
        <v>0</v>
      </c>
      <c r="E26" s="38" t="e">
        <f t="shared" si="0"/>
        <v>#DIV/0!</v>
      </c>
      <c r="F26" s="38">
        <v>0</v>
      </c>
      <c r="G26" s="38" t="e">
        <f t="shared" si="1"/>
        <v>#DIV/0!</v>
      </c>
      <c r="H26" s="44"/>
      <c r="I26" s="44"/>
      <c r="J26" s="44"/>
      <c r="K26" s="45"/>
    </row>
    <row r="27" spans="1:15" ht="15.75">
      <c r="A27" s="41" t="s">
        <v>91</v>
      </c>
      <c r="B27" s="34" t="s">
        <v>92</v>
      </c>
      <c r="C27" s="35">
        <f>SUM(C28:C32)</f>
        <v>284990.59999999998</v>
      </c>
      <c r="D27" s="35">
        <f t="shared" ref="D27" si="2">SUM(D28:D32)</f>
        <v>149384</v>
      </c>
      <c r="E27" s="35">
        <f t="shared" si="0"/>
        <v>52.417167443417434</v>
      </c>
      <c r="F27" s="35">
        <f t="shared" ref="F27" si="3">SUM(F28:F32)</f>
        <v>141197.09999999998</v>
      </c>
      <c r="G27" s="35">
        <f t="shared" si="1"/>
        <v>105.7982069036829</v>
      </c>
      <c r="H27" s="44"/>
      <c r="I27" s="44"/>
      <c r="J27" s="44"/>
      <c r="K27" s="45"/>
    </row>
    <row r="28" spans="1:15" ht="15.75">
      <c r="A28" s="36" t="s">
        <v>93</v>
      </c>
      <c r="B28" s="37" t="s">
        <v>94</v>
      </c>
      <c r="C28" s="38">
        <v>82828.100000000006</v>
      </c>
      <c r="D28" s="38">
        <v>39555.699999999997</v>
      </c>
      <c r="E28" s="38">
        <f t="shared" si="0"/>
        <v>47.756377364686614</v>
      </c>
      <c r="F28" s="38">
        <v>34440.400000000001</v>
      </c>
      <c r="G28" s="38">
        <f t="shared" si="1"/>
        <v>114.85261495220729</v>
      </c>
      <c r="H28" s="44"/>
      <c r="I28" s="44"/>
      <c r="J28" s="44"/>
      <c r="K28" s="45"/>
    </row>
    <row r="29" spans="1:15" ht="15.75">
      <c r="A29" s="36" t="s">
        <v>95</v>
      </c>
      <c r="B29" s="37" t="s">
        <v>96</v>
      </c>
      <c r="C29" s="38">
        <v>179766</v>
      </c>
      <c r="D29" s="38">
        <v>96614</v>
      </c>
      <c r="E29" s="38">
        <f t="shared" si="0"/>
        <v>53.744312050109585</v>
      </c>
      <c r="F29" s="38">
        <v>95368.9</v>
      </c>
      <c r="G29" s="38">
        <f t="shared" si="1"/>
        <v>101.30556187604137</v>
      </c>
      <c r="H29" s="44"/>
      <c r="I29" s="44"/>
      <c r="J29" s="44"/>
      <c r="K29" s="45"/>
    </row>
    <row r="30" spans="1:15" ht="15.75">
      <c r="A30" s="36" t="s">
        <v>97</v>
      </c>
      <c r="B30" s="37" t="s">
        <v>98</v>
      </c>
      <c r="C30" s="38">
        <v>11213.2</v>
      </c>
      <c r="D30" s="38">
        <v>6784.1</v>
      </c>
      <c r="E30" s="38">
        <f t="shared" si="0"/>
        <v>60.501016658937679</v>
      </c>
      <c r="F30" s="38">
        <v>6021.9</v>
      </c>
      <c r="G30" s="38" t="s">
        <v>99</v>
      </c>
      <c r="H30" s="44"/>
      <c r="I30" s="44"/>
      <c r="J30" s="44"/>
      <c r="K30" s="45"/>
    </row>
    <row r="31" spans="1:15" ht="15.75">
      <c r="A31" s="36" t="s">
        <v>100</v>
      </c>
      <c r="B31" s="37" t="s">
        <v>101</v>
      </c>
      <c r="C31" s="38">
        <v>352.5</v>
      </c>
      <c r="D31" s="38">
        <v>101.3</v>
      </c>
      <c r="E31" s="38">
        <f t="shared" si="0"/>
        <v>28.73758865248227</v>
      </c>
      <c r="F31" s="38">
        <v>0</v>
      </c>
      <c r="G31" s="38" t="e">
        <f t="shared" si="1"/>
        <v>#DIV/0!</v>
      </c>
      <c r="H31" s="44"/>
      <c r="I31" s="71"/>
      <c r="J31" s="71"/>
      <c r="K31" s="71"/>
      <c r="L31" s="71"/>
      <c r="M31" s="71"/>
      <c r="N31" s="71"/>
      <c r="O31" s="71"/>
    </row>
    <row r="32" spans="1:15" ht="25.5" customHeight="1">
      <c r="A32" s="36" t="s">
        <v>102</v>
      </c>
      <c r="B32" s="37" t="s">
        <v>103</v>
      </c>
      <c r="C32" s="38">
        <v>10830.8</v>
      </c>
      <c r="D32" s="38">
        <v>6328.9</v>
      </c>
      <c r="E32" s="38">
        <f t="shared" si="0"/>
        <v>58.43428001624995</v>
      </c>
      <c r="F32" s="38">
        <v>5365.9</v>
      </c>
      <c r="G32" s="38">
        <f t="shared" si="1"/>
        <v>117.94666318790883</v>
      </c>
      <c r="H32" s="44"/>
      <c r="I32" s="44"/>
      <c r="J32" s="44"/>
      <c r="K32" s="45"/>
    </row>
    <row r="33" spans="1:11" ht="15.75">
      <c r="A33" s="41" t="s">
        <v>104</v>
      </c>
      <c r="B33" s="34" t="s">
        <v>105</v>
      </c>
      <c r="C33" s="35">
        <f>C34+C35</f>
        <v>61744</v>
      </c>
      <c r="D33" s="35">
        <f t="shared" ref="D33" si="4">D34+D35</f>
        <v>34638.699999999997</v>
      </c>
      <c r="E33" s="35">
        <f t="shared" si="0"/>
        <v>56.100511790619322</v>
      </c>
      <c r="F33" s="35">
        <f t="shared" ref="F33" si="5">F34+F35</f>
        <v>26074</v>
      </c>
      <c r="G33" s="35">
        <f t="shared" si="1"/>
        <v>132.84766433995549</v>
      </c>
      <c r="H33" s="44"/>
      <c r="I33" s="44"/>
      <c r="J33" s="44"/>
      <c r="K33" s="45"/>
    </row>
    <row r="34" spans="1:11" ht="15.75">
      <c r="A34" s="36" t="s">
        <v>106</v>
      </c>
      <c r="B34" s="37" t="s">
        <v>107</v>
      </c>
      <c r="C34" s="38">
        <v>48689.4</v>
      </c>
      <c r="D34" s="38">
        <v>27121.7</v>
      </c>
      <c r="E34" s="38">
        <f t="shared" si="0"/>
        <v>55.703500145822296</v>
      </c>
      <c r="F34" s="38">
        <v>20523.3</v>
      </c>
      <c r="G34" s="38">
        <f t="shared" si="1"/>
        <v>132.15077497283576</v>
      </c>
      <c r="H34" s="47"/>
      <c r="I34" s="48"/>
      <c r="J34" s="44"/>
      <c r="K34" s="45"/>
    </row>
    <row r="35" spans="1:11" ht="33" customHeight="1">
      <c r="A35" s="36" t="s">
        <v>108</v>
      </c>
      <c r="B35" s="37" t="s">
        <v>109</v>
      </c>
      <c r="C35" s="38">
        <v>13054.6</v>
      </c>
      <c r="D35" s="38">
        <v>7517</v>
      </c>
      <c r="E35" s="38">
        <f t="shared" si="0"/>
        <v>57.581235732998323</v>
      </c>
      <c r="F35" s="38">
        <v>5550.7</v>
      </c>
      <c r="G35" s="38">
        <f t="shared" si="1"/>
        <v>135.42436089141913</v>
      </c>
      <c r="H35" s="44"/>
      <c r="I35" s="49"/>
      <c r="J35" s="44"/>
      <c r="K35" s="45"/>
    </row>
    <row r="36" spans="1:11" ht="15.75">
      <c r="A36" s="41" t="s">
        <v>110</v>
      </c>
      <c r="B36" s="34" t="s">
        <v>111</v>
      </c>
      <c r="C36" s="35">
        <f>SUM(C37:C39)</f>
        <v>4351.3</v>
      </c>
      <c r="D36" s="35">
        <f>SUM(D37:D39)</f>
        <v>2017.1</v>
      </c>
      <c r="E36" s="35">
        <f t="shared" si="0"/>
        <v>46.356261347183597</v>
      </c>
      <c r="F36" s="35">
        <f>SUM(F37:F39)</f>
        <v>2003.9999999999998</v>
      </c>
      <c r="G36" s="35">
        <f t="shared" si="1"/>
        <v>100.65369261477046</v>
      </c>
      <c r="H36" s="44"/>
      <c r="I36" s="44"/>
      <c r="J36" s="44"/>
      <c r="K36" s="45"/>
    </row>
    <row r="37" spans="1:11" ht="15.75">
      <c r="A37" s="36" t="s">
        <v>112</v>
      </c>
      <c r="B37" s="37" t="s">
        <v>113</v>
      </c>
      <c r="C37" s="38">
        <v>1127</v>
      </c>
      <c r="D37" s="38">
        <v>464.6</v>
      </c>
      <c r="E37" s="38">
        <f t="shared" si="0"/>
        <v>41.224489795918366</v>
      </c>
      <c r="F37" s="38">
        <v>479.1</v>
      </c>
      <c r="G37" s="38">
        <f t="shared" si="1"/>
        <v>96.973491964099352</v>
      </c>
      <c r="H37" s="44"/>
      <c r="I37" s="44"/>
      <c r="J37" s="44"/>
      <c r="K37" s="45"/>
    </row>
    <row r="38" spans="1:11" ht="15.75">
      <c r="A38" s="36" t="s">
        <v>114</v>
      </c>
      <c r="B38" s="37" t="s">
        <v>115</v>
      </c>
      <c r="C38" s="38">
        <v>1668.5</v>
      </c>
      <c r="D38" s="38">
        <v>973.5</v>
      </c>
      <c r="E38" s="38">
        <f t="shared" si="0"/>
        <v>58.345819598441715</v>
      </c>
      <c r="F38" s="38">
        <v>1087.0999999999999</v>
      </c>
      <c r="G38" s="38">
        <f t="shared" si="1"/>
        <v>89.550179376322333</v>
      </c>
      <c r="H38" s="44"/>
      <c r="I38" s="44"/>
      <c r="J38" s="44"/>
      <c r="K38" s="45"/>
    </row>
    <row r="39" spans="1:11" ht="15.75">
      <c r="A39" s="36" t="s">
        <v>116</v>
      </c>
      <c r="B39" s="37" t="s">
        <v>117</v>
      </c>
      <c r="C39" s="38">
        <v>1555.8</v>
      </c>
      <c r="D39" s="38">
        <v>579</v>
      </c>
      <c r="E39" s="38">
        <f t="shared" si="0"/>
        <v>37.215580408792903</v>
      </c>
      <c r="F39" s="38">
        <v>437.8</v>
      </c>
      <c r="G39" s="38">
        <f t="shared" si="1"/>
        <v>132.25216994061216</v>
      </c>
      <c r="H39" s="50"/>
      <c r="I39" s="44"/>
      <c r="J39" s="44"/>
      <c r="K39" s="45"/>
    </row>
    <row r="40" spans="1:11" ht="15.75">
      <c r="A40" s="41" t="s">
        <v>118</v>
      </c>
      <c r="B40" s="34" t="s">
        <v>119</v>
      </c>
      <c r="C40" s="35">
        <f>SUM(C41:C41)</f>
        <v>1173.8</v>
      </c>
      <c r="D40" s="35">
        <f>SUM(D41:D41)</f>
        <v>671</v>
      </c>
      <c r="E40" s="35">
        <f t="shared" ref="E40:E47" si="6">D40/C40*100</f>
        <v>57.164764014312496</v>
      </c>
      <c r="F40" s="35">
        <f>SUM(F41:F41)</f>
        <v>417.5</v>
      </c>
      <c r="G40" s="35">
        <f t="shared" ref="G40:G47" si="7">D40/F40*100</f>
        <v>160.71856287425149</v>
      </c>
      <c r="H40" s="44"/>
      <c r="I40" s="44"/>
      <c r="J40" s="44"/>
      <c r="K40" s="45"/>
    </row>
    <row r="41" spans="1:11" ht="15.75">
      <c r="A41" s="36" t="s">
        <v>120</v>
      </c>
      <c r="B41" s="37" t="s">
        <v>121</v>
      </c>
      <c r="C41" s="38">
        <v>1173.8</v>
      </c>
      <c r="D41" s="38">
        <v>671</v>
      </c>
      <c r="E41" s="38">
        <f t="shared" si="6"/>
        <v>57.164764014312496</v>
      </c>
      <c r="F41" s="38">
        <v>417.5</v>
      </c>
      <c r="G41" s="38">
        <f t="shared" si="7"/>
        <v>160.71856287425149</v>
      </c>
      <c r="H41" s="44"/>
      <c r="I41" s="44"/>
      <c r="J41" s="44"/>
      <c r="K41" s="45"/>
    </row>
    <row r="42" spans="1:11" ht="15.75">
      <c r="A42" s="41" t="s">
        <v>122</v>
      </c>
      <c r="B42" s="34" t="s">
        <v>123</v>
      </c>
      <c r="C42" s="35">
        <f>C43</f>
        <v>5.9</v>
      </c>
      <c r="D42" s="35">
        <f>D43</f>
        <v>0</v>
      </c>
      <c r="E42" s="35">
        <f t="shared" si="6"/>
        <v>0</v>
      </c>
      <c r="F42" s="35">
        <f>F43</f>
        <v>1.5</v>
      </c>
      <c r="G42" s="35">
        <f t="shared" si="7"/>
        <v>0</v>
      </c>
      <c r="H42" s="44"/>
      <c r="I42" s="44"/>
      <c r="J42" s="44"/>
      <c r="K42" s="45"/>
    </row>
    <row r="43" spans="1:11" ht="37.5" customHeight="1">
      <c r="A43" s="36" t="s">
        <v>124</v>
      </c>
      <c r="B43" s="37" t="s">
        <v>125</v>
      </c>
      <c r="C43" s="38">
        <v>5.9</v>
      </c>
      <c r="D43" s="38">
        <v>0</v>
      </c>
      <c r="E43" s="38">
        <f t="shared" si="6"/>
        <v>0</v>
      </c>
      <c r="F43" s="38">
        <v>1.5</v>
      </c>
      <c r="G43" s="38">
        <f t="shared" si="7"/>
        <v>0</v>
      </c>
      <c r="H43" s="44"/>
      <c r="I43" s="44"/>
      <c r="J43" s="44"/>
      <c r="K43" s="45"/>
    </row>
    <row r="44" spans="1:11" ht="31.5">
      <c r="A44" s="41" t="s">
        <v>126</v>
      </c>
      <c r="B44" s="34" t="s">
        <v>127</v>
      </c>
      <c r="C44" s="35">
        <f>C45+C46</f>
        <v>3958.3</v>
      </c>
      <c r="D44" s="35">
        <f>D45+D46</f>
        <v>1978.8</v>
      </c>
      <c r="E44" s="35">
        <f t="shared" si="6"/>
        <v>49.991157820276378</v>
      </c>
      <c r="F44" s="35">
        <f>F45+F46</f>
        <v>1449.4</v>
      </c>
      <c r="G44" s="35">
        <f t="shared" si="7"/>
        <v>136.52545881054229</v>
      </c>
      <c r="H44" s="44"/>
      <c r="I44" s="44"/>
      <c r="J44" s="44"/>
      <c r="K44" s="45"/>
    </row>
    <row r="45" spans="1:11" ht="51" customHeight="1">
      <c r="A45" s="36" t="s">
        <v>128</v>
      </c>
      <c r="B45" s="37" t="s">
        <v>129</v>
      </c>
      <c r="C45" s="38">
        <v>3958.3</v>
      </c>
      <c r="D45" s="38">
        <v>1978.8</v>
      </c>
      <c r="E45" s="38">
        <f t="shared" si="6"/>
        <v>49.991157820276378</v>
      </c>
      <c r="F45" s="38">
        <v>1449.4</v>
      </c>
      <c r="G45" s="38">
        <f t="shared" si="7"/>
        <v>136.52545881054229</v>
      </c>
      <c r="H45" s="44"/>
      <c r="I45" s="44"/>
      <c r="J45" s="44"/>
      <c r="K45" s="45"/>
    </row>
    <row r="46" spans="1:11" ht="32.25" customHeight="1">
      <c r="A46" s="36" t="s">
        <v>130</v>
      </c>
      <c r="B46" s="37" t="s">
        <v>131</v>
      </c>
      <c r="C46" s="38">
        <v>0</v>
      </c>
      <c r="D46" s="38">
        <v>0</v>
      </c>
      <c r="E46" s="38" t="e">
        <f t="shared" si="6"/>
        <v>#DIV/0!</v>
      </c>
      <c r="F46" s="38">
        <v>0</v>
      </c>
      <c r="G46" s="38" t="s">
        <v>47</v>
      </c>
      <c r="H46" s="44"/>
      <c r="I46" s="44"/>
      <c r="J46" s="44"/>
      <c r="K46" s="45"/>
    </row>
    <row r="47" spans="1:11" ht="19.5" customHeight="1">
      <c r="A47" s="72" t="s">
        <v>132</v>
      </c>
      <c r="B47" s="73"/>
      <c r="C47" s="51">
        <f>C7+C16+C18+C23+C27+C33+C36+C40+C42+C44</f>
        <v>406099.39999999997</v>
      </c>
      <c r="D47" s="51">
        <f>D7+D16+D18+D23+D27+D33+D36+D40+D42+D44</f>
        <v>209008.49999999997</v>
      </c>
      <c r="E47" s="35">
        <f t="shared" si="6"/>
        <v>51.467325487306802</v>
      </c>
      <c r="F47" s="51">
        <f>F7+F16+F18+F23+F27+F33+F36+F40+F42+F44</f>
        <v>190171.89999999997</v>
      </c>
      <c r="G47" s="35">
        <f t="shared" si="7"/>
        <v>109.90503854670433</v>
      </c>
      <c r="H47" s="44"/>
      <c r="I47" s="44"/>
      <c r="J47" s="44"/>
      <c r="K47" s="45"/>
    </row>
    <row r="48" spans="1:11" ht="20.25" customHeight="1">
      <c r="A48" s="52"/>
      <c r="B48" s="53"/>
      <c r="C48" s="53"/>
      <c r="D48" s="53"/>
      <c r="E48" s="54"/>
      <c r="F48" s="52"/>
      <c r="G48" s="52"/>
      <c r="H48" s="44"/>
      <c r="I48" s="44"/>
      <c r="J48" s="44"/>
      <c r="K48" s="45"/>
    </row>
    <row r="49" spans="1:11" ht="50.25" customHeight="1">
      <c r="A49" s="74"/>
      <c r="B49" s="74"/>
      <c r="C49" s="74"/>
      <c r="D49" s="74"/>
      <c r="E49" s="74"/>
      <c r="F49" s="74"/>
      <c r="G49" s="74"/>
      <c r="H49" s="44"/>
      <c r="I49" s="44"/>
      <c r="J49" s="44"/>
      <c r="K49" s="45"/>
    </row>
    <row r="50" spans="1:11">
      <c r="H50" s="44"/>
      <c r="I50" s="44"/>
      <c r="J50" s="44"/>
      <c r="K50" s="44"/>
    </row>
    <row r="51" spans="1:11">
      <c r="H51" s="44"/>
      <c r="I51" s="44"/>
      <c r="J51" s="44"/>
      <c r="K51" s="44"/>
    </row>
    <row r="52" spans="1:11">
      <c r="H52" s="44"/>
      <c r="I52" s="44"/>
      <c r="J52" s="44"/>
      <c r="K52" s="44"/>
    </row>
  </sheetData>
  <mergeCells count="11">
    <mergeCell ref="A1:G1"/>
    <mergeCell ref="A2:G2"/>
    <mergeCell ref="A4:A5"/>
    <mergeCell ref="B4:B5"/>
    <mergeCell ref="C4:E4"/>
    <mergeCell ref="G4:G5"/>
    <mergeCell ref="I4:O6"/>
    <mergeCell ref="I7:O9"/>
    <mergeCell ref="I31:O31"/>
    <mergeCell ref="A47:B47"/>
    <mergeCell ref="A49:G49"/>
  </mergeCells>
  <pageMargins left="0.35433070866141736" right="0.19685039370078741" top="0.35433070866141736" bottom="0.27559055118110237" header="0.15748031496062992" footer="0.15748031496062992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 БЮДЖЕТА ПИТЕРСКОГО МР</vt:lpstr>
      <vt:lpstr>РАСХОДЫ БЮДЖЕТА ПИТЕРСКОГО МР</vt:lpstr>
      <vt:lpstr>'РАСХОДЫ БЮДЖЕТА ПИТЕРСКОГО МР'!Заголовки_для_печати</vt:lpstr>
      <vt:lpstr>'ДОХОДЫ БЮДЖЕТА ПИТЕРСКОГО МР'!Область_печати</vt:lpstr>
      <vt:lpstr>'РАСХОДЫ БЮДЖЕТА ПИТЕРСКОГО МР'!Область_печати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 Анна Юрьевна</dc:creator>
  <cp:lastModifiedBy>User</cp:lastModifiedBy>
  <cp:lastPrinted>2022-07-14T07:58:44Z</cp:lastPrinted>
  <dcterms:created xsi:type="dcterms:W3CDTF">2018-04-06T11:58:55Z</dcterms:created>
  <dcterms:modified xsi:type="dcterms:W3CDTF">2022-08-05T05:30:38Z</dcterms:modified>
</cp:coreProperties>
</file>